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65" windowHeight="4665" activeTab="0"/>
  </bookViews>
  <sheets>
    <sheet name="Pagine da 1 a 6" sheetId="1" r:id="rId1"/>
    <sheet name="Pagina 7=DM 1977" sheetId="2" r:id="rId2"/>
    <sheet name="Pagina finale" sheetId="3" r:id="rId3"/>
  </sheets>
  <definedNames/>
  <calcPr fullCalcOnLoad="1"/>
</workbook>
</file>

<file path=xl/sharedStrings.xml><?xml version="1.0" encoding="utf-8"?>
<sst xmlns="http://schemas.openxmlformats.org/spreadsheetml/2006/main" count="457" uniqueCount="318">
  <si>
    <t>COMUNE DI LUCCA</t>
  </si>
  <si>
    <t xml:space="preserve">   Settore Dipartimentale 7 - EDILIZIA PRIVATA</t>
  </si>
  <si>
    <t xml:space="preserve">           U.O. 7.2 - Concessioni Edilizie</t>
  </si>
  <si>
    <r>
      <t xml:space="preserve">ALLEGATO  </t>
    </r>
    <r>
      <rPr>
        <b/>
        <sz val="12"/>
        <rFont val="Arial"/>
        <family val="2"/>
      </rPr>
      <t>C</t>
    </r>
  </si>
  <si>
    <t>DETERMINAZIONE DEL CONTRIBUTO CONCESSORIO</t>
  </si>
  <si>
    <t>PRATICA RELATIVA A:</t>
  </si>
  <si>
    <t>DENUNCIA D'INIZIO ATTIVITA'</t>
  </si>
  <si>
    <t>ATTESTAZIONE DI CONFORMITA'</t>
  </si>
  <si>
    <t>n°</t>
  </si>
  <si>
    <t>anno</t>
  </si>
  <si>
    <t>Richiedente:</t>
  </si>
  <si>
    <t>Descrizione dell'opera:</t>
  </si>
  <si>
    <t xml:space="preserve">Ubicazione: </t>
  </si>
  <si>
    <t>Spazio riservato all'Ufficio U.O. 7.2</t>
  </si>
  <si>
    <t>NO</t>
  </si>
  <si>
    <t xml:space="preserve">PAGAMENTO A SALDO:  </t>
  </si>
  <si>
    <t>SI</t>
  </si>
  <si>
    <t>Pagamento in data:</t>
  </si>
  <si>
    <t>1^ rata</t>
  </si>
  <si>
    <t>CORRISPOSTA</t>
  </si>
  <si>
    <t>IL                           Ric. N°</t>
  </si>
  <si>
    <t>scad.</t>
  </si>
  <si>
    <t>2^ rata</t>
  </si>
  <si>
    <t>3^ rata</t>
  </si>
  <si>
    <t>4^ rata</t>
  </si>
  <si>
    <t>"</t>
  </si>
  <si>
    <t>polizza</t>
  </si>
  <si>
    <t>PAGAMENTO ONERI DI URBANIZZAZIONE</t>
  </si>
  <si>
    <t>a)</t>
  </si>
  <si>
    <t>RILASCIO CONCESSIONE EDILIZIA n°</t>
  </si>
  <si>
    <t>PRESENTAZIONE D.I.A.</t>
  </si>
  <si>
    <t>del</t>
  </si>
  <si>
    <t>b)</t>
  </si>
  <si>
    <t>PAGAMENTO CONTRIBUTO SUL COSTO DI COSTRUZIONE</t>
  </si>
  <si>
    <t>(4 rate semestrali)</t>
  </si>
  <si>
    <t>(2 rate, in tre anni)</t>
  </si>
  <si>
    <t>Ultimazione dei lavori in data</t>
  </si>
  <si>
    <t>PRESTAZIONI GARANZIE:</t>
  </si>
  <si>
    <t xml:space="preserve">               notificata in data</t>
  </si>
  <si>
    <t>PARTE 1^</t>
  </si>
  <si>
    <t>DETERMINAZIONE DEGLI ONERI DI URBANIZZAZIONE</t>
  </si>
  <si>
    <t>PER GLI INTERVENTI SOGGETTI AL PAGAMENTO DEL</t>
  </si>
  <si>
    <t>dal quadratino, occorre bar-</t>
  </si>
  <si>
    <t>al caso specifico</t>
  </si>
  <si>
    <r>
      <t xml:space="preserve">rare con </t>
    </r>
    <r>
      <rPr>
        <b/>
        <sz val="10"/>
        <rFont val="Arial"/>
        <family val="2"/>
      </rPr>
      <t>X</t>
    </r>
    <r>
      <rPr>
        <sz val="9"/>
        <rFont val="Arial"/>
        <family val="2"/>
      </rPr>
      <t xml:space="preserve"> quella che fa</t>
    </r>
  </si>
  <si>
    <t>N.B.:  per le ipotesi indicate</t>
  </si>
  <si>
    <t>Le tariffe da applicare sono quelle approvate con delibera di Giunta Comunale,</t>
  </si>
  <si>
    <t>assunta sulla base delle disposizioni regionali in materia di oneri di urbanizzazione.</t>
  </si>
  <si>
    <t>L'intervento in progetto comporta:</t>
  </si>
  <si>
    <t xml:space="preserve">  Nuova edificazione, volumi nuovi</t>
  </si>
  <si>
    <t xml:space="preserve">   Aumento di carico urbanistico in funzione di:</t>
  </si>
  <si>
    <t xml:space="preserve">  a) aumento della superficie utile degli edifici</t>
  </si>
  <si>
    <t xml:space="preserve">  b) mutamento della destinazione d'uso dell'immobile</t>
  </si>
  <si>
    <t xml:space="preserve">  c) aumento delle unità immobiliari</t>
  </si>
  <si>
    <t>(punto I = "Oneri Verdi")</t>
  </si>
  <si>
    <t>A)</t>
  </si>
  <si>
    <t>TABELLE A/1 e A/2</t>
  </si>
  <si>
    <t>Incidenza opere di urbanizzazione primaria =</t>
  </si>
  <si>
    <t>mc</t>
  </si>
  <si>
    <r>
      <t xml:space="preserve"> Destinazione RESIDENZIALE: nuova edificazione </t>
    </r>
    <r>
      <rPr>
        <sz val="10"/>
        <rFont val="Arial"/>
        <family val="2"/>
      </rPr>
      <t>e/o volumi in ampliamento e sopraelevazioni</t>
    </r>
  </si>
  <si>
    <t>€/mc</t>
  </si>
  <si>
    <t>€</t>
  </si>
  <si>
    <t>Incidenza opere di urbanizzazione secondaria =</t>
  </si>
  <si>
    <t>TOTALE</t>
  </si>
  <si>
    <t>A</t>
  </si>
  <si>
    <t>Determinazione analitica del volume (oppure: indicazioni del volume già calcolato nella DCE o DIA</t>
  </si>
  <si>
    <t>per l'intervento in progetto):</t>
  </si>
  <si>
    <t>per il fabbricato, secondo l'intervento in progetto.</t>
  </si>
  <si>
    <t>B)</t>
  </si>
  <si>
    <t xml:space="preserve"> Destinazione RESIDENZIALE: Interventi sul fabbricato esistente - ristrutturazione</t>
  </si>
  <si>
    <t>B</t>
  </si>
  <si>
    <t>C</t>
  </si>
  <si>
    <t>C)</t>
  </si>
  <si>
    <t>e/o volumi in ampliamento e sopraelevazioni</t>
  </si>
  <si>
    <t>TABELLE C/1 e C/2</t>
  </si>
  <si>
    <t>D)</t>
  </si>
  <si>
    <t>D</t>
  </si>
  <si>
    <t>Ristrutturazione</t>
  </si>
  <si>
    <t>Determinazione analitica del volume:</t>
  </si>
  <si>
    <t xml:space="preserve">Determinazione analitica del volume: </t>
  </si>
  <si>
    <t>E)</t>
  </si>
  <si>
    <t>E</t>
  </si>
  <si>
    <t>TABELLE D/1 e D/2</t>
  </si>
  <si>
    <t>mq</t>
  </si>
  <si>
    <t>€/mq</t>
  </si>
  <si>
    <t>(nel caso che gli interventi comportino il cambiamento della originaria destinazione residenziale,</t>
  </si>
  <si>
    <t>i valori di cui ai punti 1) e 2) delle tabelle sono aumentati del 50%)</t>
  </si>
  <si>
    <t xml:space="preserve"> e sopraelevazioni</t>
  </si>
  <si>
    <t xml:space="preserve">Determinazione analitica della superficie di calpestio = s.c.: </t>
  </si>
  <si>
    <t>F)</t>
  </si>
  <si>
    <t>F</t>
  </si>
  <si>
    <r>
      <t xml:space="preserve"> Destinazione COMMERCIALE ALL'INGROSSO: nuova edificazione </t>
    </r>
    <r>
      <rPr>
        <sz val="10"/>
        <rFont val="Arial"/>
        <family val="2"/>
      </rPr>
      <t>e/o volumi in ampliamento</t>
    </r>
  </si>
  <si>
    <t xml:space="preserve"> Destinazione COMMERCIALE, DIREZIONALE E TURISTICO: Interventi sul fabbricato esistente </t>
  </si>
  <si>
    <t xml:space="preserve"> Destinazione COMMERCIALE, DIREZIONALE E TURISTICO: nuova edificazione </t>
  </si>
  <si>
    <r>
      <t xml:space="preserve">Destinazione COMMERCIALE ALL'INGROSSO: Interventi sul fabbricato esistente </t>
    </r>
    <r>
      <rPr>
        <sz val="9"/>
        <rFont val="Arial"/>
        <family val="2"/>
      </rPr>
      <t>-Ristrutturazione</t>
    </r>
  </si>
  <si>
    <t>G)</t>
  </si>
  <si>
    <r>
      <t xml:space="preserve"> Destinazione INDUSTRIALE-ARTIGIANALE: nuova edificazione </t>
    </r>
    <r>
      <rPr>
        <sz val="10"/>
        <rFont val="Arial"/>
        <family val="2"/>
      </rPr>
      <t>e/o volumi in ampliamento</t>
    </r>
  </si>
  <si>
    <t>TABELLE B/1 e B/2</t>
  </si>
  <si>
    <t>G</t>
  </si>
  <si>
    <t>impianti di depurazione, le opere di urbanizzazione, le mense aziendali e i servizi sociali. Inoltre si applica</t>
  </si>
  <si>
    <t>una ulteriore riduzione del 20% a titolo di forfettizzazione per le superfici impegnate da impianti tecnici.</t>
  </si>
  <si>
    <t>H)</t>
  </si>
  <si>
    <t>H</t>
  </si>
  <si>
    <r>
      <t xml:space="preserve">Destinazione INDUSTRIALE-ARTIGIANALE: Interventi sul fabbricato esistente </t>
    </r>
    <r>
      <rPr>
        <sz val="9"/>
        <rFont val="Arial"/>
        <family val="2"/>
      </rPr>
      <t>-Ristrutturazione</t>
    </r>
  </si>
  <si>
    <t>N.B.</t>
  </si>
  <si>
    <t>Ai fini dell'applicazione del contributo, devono essere esclusi dal calcolo della superficie di calpestio, gli</t>
  </si>
  <si>
    <t xml:space="preserve">Determinazione analitica della superficie di calpestio (vedasi precedente N.B.) = s.c.: </t>
  </si>
  <si>
    <t>I)</t>
  </si>
  <si>
    <t>I</t>
  </si>
  <si>
    <t xml:space="preserve">  Ristrutturazioni in zona agricola con mutamento di destinazioni d'uso delle costruzioni rurali</t>
  </si>
  <si>
    <t>Ristrutturazioni in zona agricola con mutamento di destinazioni d'uso delle costruzioni rurali</t>
  </si>
  <si>
    <t>TABELLE "ONERI VERDI"</t>
  </si>
  <si>
    <t>Incidenza "ONERI Verdi" =</t>
  </si>
  <si>
    <t>PARTE 2^</t>
  </si>
  <si>
    <t>DETERMINAZIONE DEL CONTRIBUTO SUL COSTO DI COSTRUZIONE PER GLI INTERVENTI SOGGETTI</t>
  </si>
  <si>
    <t xml:space="preserve"> L'intervento NON è soggetto al pagamento del contributo sul costo di costruzione perché:</t>
  </si>
  <si>
    <t xml:space="preserve">  trattasi di insediamento artigianale e/o industriale</t>
  </si>
  <si>
    <t>L)</t>
  </si>
  <si>
    <t>L'intervento E' soggetto al pagamento del contributo del costo di costruzione che, trattandosi di lavori</t>
  </si>
  <si>
    <t>per locali destinati alla residenza, viene calcolato come segue, ai sensi della delibera G.C. n° 383 del</t>
  </si>
  <si>
    <t>29.12.1993 e successivi aggiornamenti:</t>
  </si>
  <si>
    <t>Costo dell'intervento:</t>
  </si>
  <si>
    <r>
      <t xml:space="preserve">a) Ristrutturazione minima </t>
    </r>
    <r>
      <rPr>
        <sz val="8"/>
        <rFont val="Arial"/>
        <family val="2"/>
      </rPr>
      <t>(vedasi definizione G.C. 383/03</t>
    </r>
    <r>
      <rPr>
        <sz val="10"/>
        <rFont val="Arial"/>
        <family val="0"/>
      </rPr>
      <t>)</t>
    </r>
  </si>
  <si>
    <r>
      <t xml:space="preserve">b) Ristruttur. con cambio dest. </t>
    </r>
    <r>
      <rPr>
        <sz val="8"/>
        <rFont val="Arial"/>
        <family val="2"/>
      </rPr>
      <t>(v. definizione G.C. 383/03</t>
    </r>
    <r>
      <rPr>
        <sz val="10"/>
        <rFont val="Arial"/>
        <family val="0"/>
      </rPr>
      <t>)</t>
    </r>
  </si>
  <si>
    <r>
      <t xml:space="preserve">c) Ristrutturazione massima </t>
    </r>
    <r>
      <rPr>
        <sz val="8"/>
        <rFont val="Arial"/>
        <family val="2"/>
      </rPr>
      <t>(vedasi definizione G.C. 383/03</t>
    </r>
    <r>
      <rPr>
        <sz val="10"/>
        <rFont val="Arial"/>
        <family val="0"/>
      </rPr>
      <t>)</t>
    </r>
  </si>
  <si>
    <t>L</t>
  </si>
  <si>
    <t>M)</t>
  </si>
  <si>
    <t>L'intervento E' soggetto al pagamento del contributo del costo di costruzione che viene calcolato come</t>
  </si>
  <si>
    <r>
      <t xml:space="preserve">risulta dal </t>
    </r>
    <r>
      <rPr>
        <b/>
        <sz val="9"/>
        <rFont val="Arial"/>
        <family val="2"/>
      </rPr>
      <t>computo metrico allegato</t>
    </r>
    <r>
      <rPr>
        <sz val="9"/>
        <rFont val="Arial"/>
        <family val="2"/>
      </rPr>
      <t>, redatto sulla base dei prezzi riportati sul Bollettino Ingegneri</t>
    </r>
  </si>
  <si>
    <t>della Toscana (mesi di Gennaio o Luglio di ogni anno, ciascuno valido per il semestre successivo, con</t>
  </si>
  <si>
    <t>abbattimento del 20 % per i prezzi unitari)</t>
  </si>
  <si>
    <r>
      <t xml:space="preserve">Costo dell'intervento </t>
    </r>
    <r>
      <rPr>
        <sz val="10"/>
        <rFont val="Arial"/>
        <family val="0"/>
      </rPr>
      <t>risultante dal computo metrico: €</t>
    </r>
  </si>
  <si>
    <r>
      <t>Contributo dovuto</t>
    </r>
    <r>
      <rPr>
        <sz val="10"/>
        <rFont val="Arial"/>
        <family val="0"/>
      </rPr>
      <t xml:space="preserve"> = 10% del costo                           €</t>
    </r>
  </si>
  <si>
    <t>M</t>
  </si>
  <si>
    <t>10 % del costo dell'intervento, come sopra stimato:     €</t>
  </si>
  <si>
    <t>N)</t>
  </si>
  <si>
    <r>
      <t xml:space="preserve">L'intervento E' soggetto al pagamento del contributo del costo di costruzione che, trattandosi di </t>
    </r>
    <r>
      <rPr>
        <b/>
        <sz val="10"/>
        <rFont val="Arial"/>
        <family val="2"/>
      </rPr>
      <t>nuovo</t>
    </r>
    <r>
      <rPr>
        <sz val="10"/>
        <rFont val="Arial"/>
        <family val="2"/>
      </rPr>
      <t xml:space="preserve"> </t>
    </r>
  </si>
  <si>
    <t>Contributo dovuto:</t>
  </si>
  <si>
    <t>incrementi da 0 a 5%</t>
  </si>
  <si>
    <t>classe edificio = I^</t>
  </si>
  <si>
    <t>maggiorazione "M"=</t>
  </si>
  <si>
    <t>Specifiche per la maggiorazione da applicare (D.M. 10.5.1977)</t>
  </si>
  <si>
    <t>incrementi da 5 a 10%</t>
  </si>
  <si>
    <t>classe edificio = II^</t>
  </si>
  <si>
    <t>incrementi da 10 a 15%</t>
  </si>
  <si>
    <t>classe edificio = III^</t>
  </si>
  <si>
    <t>N.B:</t>
  </si>
  <si>
    <t>incrementi da 15 a 20%</t>
  </si>
  <si>
    <t>classe edificio = IV^</t>
  </si>
  <si>
    <t>incrementi da 25 a 30%</t>
  </si>
  <si>
    <t>classe edificio = V^</t>
  </si>
  <si>
    <t>incrementi da 20 a 25%</t>
  </si>
  <si>
    <t>classe edificio = VI^</t>
  </si>
  <si>
    <t>classe edificio =VII^</t>
  </si>
  <si>
    <t>classe edificio = VIII^</t>
  </si>
  <si>
    <t>incrementi oltre 50%</t>
  </si>
  <si>
    <t>classe edificio = IX^</t>
  </si>
  <si>
    <t>DETERMINAZIONE DEL COSTO DI COSTRUZIONE PER NUOVI EDIFICI RESIDENZIALI</t>
  </si>
  <si>
    <t>Prospetto riepilogativo per l'applicazione del D.M. 10.5.1977 - ART. 11</t>
  </si>
  <si>
    <t>Classi di superficie    (mq)</t>
  </si>
  <si>
    <t>Alloggi                   (n)</t>
  </si>
  <si>
    <t>Superficie utile abitabile (mq)</t>
  </si>
  <si>
    <t>Rapporto rispetto al totale Su</t>
  </si>
  <si>
    <t>%     Incremento    (art. 5)</t>
  </si>
  <si>
    <t>%             Incremento per classi di superficie</t>
  </si>
  <si>
    <t xml:space="preserve">   (1)</t>
  </si>
  <si>
    <t xml:space="preserve">  (2)</t>
  </si>
  <si>
    <t>(3)</t>
  </si>
  <si>
    <t>(5)</t>
  </si>
  <si>
    <t>Su = mq</t>
  </si>
  <si>
    <t>fino a 95</t>
  </si>
  <si>
    <t>da 95 a 110</t>
  </si>
  <si>
    <t>da 110 a 130</t>
  </si>
  <si>
    <t>da 130 a 160</t>
  </si>
  <si>
    <t>oltre 160</t>
  </si>
  <si>
    <t>(4) = (3):Su</t>
  </si>
  <si>
    <t>(6) = (4) x (5)</t>
  </si>
  <si>
    <t>Somma = i1</t>
  </si>
  <si>
    <t>+</t>
  </si>
  <si>
    <t>Tabella 1 - Incremento per superficie utile abitabile (art. 5)</t>
  </si>
  <si>
    <t>Tabella 2 - Superfici per servizi e accessori</t>
  </si>
  <si>
    <t>relativi alla parte residenziale  (art.2)</t>
  </si>
  <si>
    <t>DESTINAZIONI</t>
  </si>
  <si>
    <t>Superficie netta di servizi e accessori (mq)</t>
  </si>
  <si>
    <t xml:space="preserve">  (7)</t>
  </si>
  <si>
    <t>(8)</t>
  </si>
  <si>
    <t>Snr = mq</t>
  </si>
  <si>
    <t>a</t>
  </si>
  <si>
    <t>b</t>
  </si>
  <si>
    <t>c</t>
  </si>
  <si>
    <t>d</t>
  </si>
  <si>
    <t>Cantinole, soffitte, locali motore ascensore, cabine idriche, lavatoi comuni, centrali termiche, ed altri locali a stretto servizio della residenza</t>
  </si>
  <si>
    <t>Autorimesse              - Singole                    - Collettive</t>
  </si>
  <si>
    <t>Androni d'ingresso e porticati liberi</t>
  </si>
  <si>
    <t>Logge e Balconi</t>
  </si>
  <si>
    <t>Tabella 3 - Incremento per</t>
  </si>
  <si>
    <t>Snr/Su x 100</t>
  </si>
  <si>
    <t>Intervalli di variabilità del rapporto percentuale Snr/Su x 100</t>
  </si>
  <si>
    <t>Ipotesi che ricorre</t>
  </si>
  <si>
    <t>% Incre-mento</t>
  </si>
  <si>
    <t>(9)</t>
  </si>
  <si>
    <t>(10)</t>
  </si>
  <si>
    <t>(11)</t>
  </si>
  <si>
    <t>fino a 50</t>
  </si>
  <si>
    <t>da 50 a 75</t>
  </si>
  <si>
    <t>da 75 a 100</t>
  </si>
  <si>
    <t>oltre 100</t>
  </si>
  <si>
    <t>SI      NO</t>
  </si>
  <si>
    <t>2°incremento = i2</t>
  </si>
  <si>
    <t>=</t>
  </si>
  <si>
    <t>%</t>
  </si>
  <si>
    <t>incrementi da 30 a 35%</t>
  </si>
  <si>
    <t>incrementi da 35 a 40%</t>
  </si>
  <si>
    <t>incrementi da 40 a 45%</t>
  </si>
  <si>
    <t>classe edificio = X^</t>
  </si>
  <si>
    <t>classe edificio = XI^</t>
  </si>
  <si>
    <t>incrementi da 45 a 50%</t>
  </si>
  <si>
    <t>SUPERFICI RESIDENZIALI E RELATIVI</t>
  </si>
  <si>
    <t>SERVIZI ED ACCESSORI</t>
  </si>
  <si>
    <t xml:space="preserve">Sigla </t>
  </si>
  <si>
    <t>Denomina-zione</t>
  </si>
  <si>
    <t>Superficie (mq)</t>
  </si>
  <si>
    <t>(17)</t>
  </si>
  <si>
    <t>(18)</t>
  </si>
  <si>
    <t>(19)</t>
  </si>
  <si>
    <t>Su (art.3)</t>
  </si>
  <si>
    <t>Snr (art. 2)</t>
  </si>
  <si>
    <t>Superficie Utile Abitabile</t>
  </si>
  <si>
    <t>Superficie netta non residenziale</t>
  </si>
  <si>
    <t>60% Snr</t>
  </si>
  <si>
    <t>Superficie ragguagliata</t>
  </si>
  <si>
    <t>Superficie complessiva</t>
  </si>
  <si>
    <t>Tabella 4 - Incremento per partico-</t>
  </si>
  <si>
    <t xml:space="preserve">              lari caratteristiche (art. 7)</t>
  </si>
  <si>
    <t>(12)</t>
  </si>
  <si>
    <t>(13)</t>
  </si>
  <si>
    <t>(14)</t>
  </si>
  <si>
    <t>Numero di caratteristiche</t>
  </si>
  <si>
    <t>% incremen-to</t>
  </si>
  <si>
    <t>Sc (art. 2)        4=1+3</t>
  </si>
  <si>
    <t>3°incremento = i3</t>
  </si>
  <si>
    <t>servizi ed accessori relativi alla parte residenziale               (art. 6)</t>
  </si>
  <si>
    <t>SUPERFICI PER ATTIVITA' TURISTICHE COMMERCIALI E DIREZIONALI E RELATIVI ACCESSORI</t>
  </si>
  <si>
    <t>(20)</t>
  </si>
  <si>
    <t>(21)</t>
  </si>
  <si>
    <t>(22)</t>
  </si>
  <si>
    <t>Superficie accessori</t>
  </si>
  <si>
    <t>Sn (art.9)</t>
  </si>
  <si>
    <t>Sa (art. 9)</t>
  </si>
  <si>
    <t>Superficie totale non residenziale</t>
  </si>
  <si>
    <t>Classe edifi-cio</t>
  </si>
  <si>
    <t>(15)</t>
  </si>
  <si>
    <t>(16)</t>
  </si>
  <si>
    <t>Totale incrementi I=i1+i2+i3</t>
  </si>
  <si>
    <t>% maggiorazione M</t>
  </si>
  <si>
    <t>Costo massimo a mq dell'edilizia agevolata</t>
  </si>
  <si>
    <t>N</t>
  </si>
  <si>
    <r>
      <t>edificio residenziale</t>
    </r>
    <r>
      <rPr>
        <sz val="10"/>
        <rFont val="Arial"/>
        <family val="2"/>
      </rPr>
      <t>, viene calcolato sulla base del D.M. 10.5.1977 secondo lo schema che segue:</t>
    </r>
  </si>
  <si>
    <t>RIEPILOGO FINALE DEL CONTRIBUTO DOVUTO</t>
  </si>
  <si>
    <t>e delle modalità di pagamento</t>
  </si>
  <si>
    <t>ONERI DI URBANIZZAZIONE</t>
  </si>
  <si>
    <t>(parte 1^ dello stampato)</t>
  </si>
  <si>
    <t>Totale</t>
  </si>
  <si>
    <t>Ricevuta n°………del………..….</t>
  </si>
  <si>
    <t xml:space="preserve"> IN UNICA SOLUZIONE</t>
  </si>
  <si>
    <t>Si allega ricevuta n° …… del ……..</t>
  </si>
  <si>
    <t>relativa al versamento della 1^ rata</t>
  </si>
  <si>
    <t xml:space="preserve">e si allegano polizze/fidejussioni </t>
  </si>
  <si>
    <t>dell'importo di € ……………………</t>
  </si>
  <si>
    <t>CONTRIBUTO SUL COSTO DI COSTRUZIONE</t>
  </si>
  <si>
    <t>(parte 2^ dello stampato)</t>
  </si>
  <si>
    <t>Residuo da pagare</t>
  </si>
  <si>
    <t>Eventuale Scomputo oneri</t>
  </si>
  <si>
    <t xml:space="preserve">in 2 rate, in corso d'opera, dell'importo </t>
  </si>
  <si>
    <t xml:space="preserve">Si allegano polizze/fidejussioni </t>
  </si>
  <si>
    <t>a garanzia dei pagamenti futuri.</t>
  </si>
  <si>
    <t>Mediante realizzazione diretta di opere di urbanizzazione a scomputo degli oneri dovuti (Delibera GM n°…... del …………)</t>
  </si>
  <si>
    <t>Si allegano i seguenti documenti:</t>
  </si>
  <si>
    <t xml:space="preserve">  Computo metrico estimativo</t>
  </si>
  <si>
    <t xml:space="preserve">  Ricevute della Tesoreria Comunale</t>
  </si>
  <si>
    <t xml:space="preserve">  n°…………… Polizze fidejussorie della Società …………………………………………….</t>
  </si>
  <si>
    <t xml:space="preserve">                    o Fidejussioni bancarie dell'Istituto Bancario ………………………………...</t>
  </si>
  <si>
    <t>Lucca, ……………………..</t>
  </si>
  <si>
    <t>IL RICHIEDENTE</t>
  </si>
  <si>
    <t>……………………………………</t>
  </si>
  <si>
    <t>….</t>
  </si>
  <si>
    <t>successivi verranno resi noti tramite URP, Economato e rete civica (web).</t>
  </si>
  <si>
    <t xml:space="preserve">    (vedasi pagina 6)</t>
  </si>
  <si>
    <t>Costo di costruzione dell'edificio = (Sc + St) x C           €</t>
  </si>
  <si>
    <r>
      <t>Contributo dovuto</t>
    </r>
    <r>
      <rPr>
        <sz val="10"/>
        <rFont val="Arial"/>
        <family val="0"/>
      </rPr>
      <t xml:space="preserve"> = 10% del costo dell'edificio          €</t>
    </r>
  </si>
  <si>
    <t>in 4 rate semestrali, dell'importo di</t>
  </si>
  <si>
    <r>
      <t xml:space="preserve">Nei punti che seguono, le tariffe saranno scelte secondo le </t>
    </r>
    <r>
      <rPr>
        <b/>
        <sz val="11"/>
        <rFont val="Arial"/>
        <family val="2"/>
      </rPr>
      <t xml:space="preserve">destinazioni finali </t>
    </r>
    <r>
      <rPr>
        <sz val="11"/>
        <rFont val="Arial"/>
        <family val="2"/>
      </rPr>
      <t xml:space="preserve">indicate </t>
    </r>
  </si>
  <si>
    <t>Nota per il modello formato excel: le caselle gialle contengono le formule predisposte e non devono essere modificate, perché si compilano automaticamente con l'inserimeto dei dati nelle caselle bianche</t>
  </si>
  <si>
    <t>di</t>
  </si>
  <si>
    <t xml:space="preserve">  Indice di fabbricabilità fino a 1,5 mc/mq oppure demolizione e ricostruzione</t>
  </si>
  <si>
    <t xml:space="preserve">  Indice di fabbricabilità compreso tra 1,5 e 3 mc/mq</t>
  </si>
  <si>
    <t xml:space="preserve">   Indice di fabbricabilità superiore a 3 mq/mq</t>
  </si>
  <si>
    <r>
      <t xml:space="preserve">(punto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=Residenza / punto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>=Commerc,Turistico,Direzionale</t>
    </r>
  </si>
  <si>
    <r>
      <t xml:space="preserve">punto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=commerciale Ingrosso / punto </t>
    </r>
    <r>
      <rPr>
        <b/>
        <sz val="10"/>
        <rFont val="Arial"/>
        <family val="2"/>
      </rPr>
      <t>G</t>
    </r>
    <r>
      <rPr>
        <sz val="10"/>
        <rFont val="Arial"/>
        <family val="0"/>
      </rPr>
      <t>=attività produttive )</t>
    </r>
  </si>
  <si>
    <r>
      <t xml:space="preserve">(punto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=Residenza / punto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=Commerc,Turistico,Direzionale</t>
    </r>
  </si>
  <si>
    <r>
      <t xml:space="preserve">punto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=commerciale Ingrosso / punto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>=attività produttive )</t>
    </r>
  </si>
  <si>
    <r>
      <t xml:space="preserve">* </t>
    </r>
    <r>
      <rPr>
        <sz val="9"/>
        <rFont val="Arial"/>
        <family val="2"/>
      </rPr>
      <t xml:space="preserve">ATTENZIONE: </t>
    </r>
    <r>
      <rPr>
        <b/>
        <sz val="9"/>
        <rFont val="Arial"/>
        <family val="2"/>
      </rPr>
      <t>Pagamenti relativi alla Denuncia di Inizio Attività (DIA)</t>
    </r>
    <r>
      <rPr>
        <sz val="9"/>
        <rFont val="Arial"/>
        <family val="2"/>
      </rPr>
      <t xml:space="preserve"> - a) il pagamento in UNICA soluzione deve essere eseguito entro il 20° giorno dalla data di presentazione della DIA. - b) per il pagamento rateale: il versamento della 1^ rata oneri deve avvenire entro il 20° giorno dalla data di presentazione della DIA, con contestuale produzione di idonee garanzie fidejussorie per le rate future.</t>
    </r>
  </si>
  <si>
    <t>(pari alla cifra residua maggiorata del 40%)</t>
  </si>
  <si>
    <t>La somma dovuta è corrisposta: *</t>
  </si>
  <si>
    <t xml:space="preserve">  convenzionato con il Comune ai sensi della L. 167/62 o altra disposizione</t>
  </si>
  <si>
    <t>St (art. 9)        4=1+3</t>
  </si>
  <si>
    <t>(pari alla cifra dovuta, maggiorata del 40%)</t>
  </si>
  <si>
    <r>
      <t xml:space="preserve">Costo a mq di costruzione </t>
    </r>
    <r>
      <rPr>
        <sz val="10"/>
        <rFont val="Arial"/>
        <family val="2"/>
      </rPr>
      <t>=(A+Ax16%)x(1+M/100)    €/mq</t>
    </r>
  </si>
  <si>
    <t>(valido per anno 2005: deter. dir. n°466 del 14.12.2004)</t>
  </si>
  <si>
    <t xml:space="preserve">N.B.: Le cifre unitarie indicate hanno valore per l'anno 2005. Gli aggiornamenti  </t>
  </si>
  <si>
    <t>CONTRIBUTO DI CUI ALL'ART. 120 DELLA L.R.1/2005</t>
  </si>
  <si>
    <t>(già art. 19 della L.R. 52/1999 e successive modifiche)</t>
  </si>
  <si>
    <t>AL PAGAMENTO DEL CONTRIBUTO DI CUI ALL'ART. 121 L.R.1/2005 (ex art.20 L.R. 52/1999)</t>
  </si>
  <si>
    <t xml:space="preserve">  rientra nei casi previsti dall'art.124 comma 2 L.R. 1/2005, lettera: a - b - c - d</t>
  </si>
  <si>
    <t>DOMANDA DI CONCESSIONE/PERMESSO</t>
  </si>
  <si>
    <t xml:space="preserve">di cui all'art. 119 nella L.R. 1/2005 (precedentemente art.18  </t>
  </si>
  <si>
    <t xml:space="preserve">della L.R. 52/99, modificata dalla L.R.43/03, e già previsto </t>
  </si>
  <si>
    <t>dall'art. 3 della Legge 28.1.1977 n° 10)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</si>
</sst>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&quot;€&quot;\ #,##0.0000"/>
  </numFmts>
  <fonts count="1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7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8" xfId="0" applyFont="1" applyBorder="1" applyAlignment="1">
      <alignment/>
    </xf>
    <xf numFmtId="9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49" fontId="7" fillId="0" borderId="8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1" fontId="7" fillId="0" borderId="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2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/>
    </xf>
    <xf numFmtId="1" fontId="0" fillId="0" borderId="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0" fillId="0" borderId="0" xfId="0" applyAlignment="1">
      <alignment vertical="top"/>
    </xf>
    <xf numFmtId="1" fontId="0" fillId="0" borderId="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7" fillId="0" borderId="0" xfId="0" applyFont="1" applyAlignment="1">
      <alignment horizontal="right" wrapText="1"/>
    </xf>
    <xf numFmtId="0" fontId="12" fillId="0" borderId="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9" fontId="6" fillId="0" borderId="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1" xfId="0" applyFont="1" applyBorder="1" applyAlignment="1">
      <alignment horizontal="left"/>
    </xf>
    <xf numFmtId="173" fontId="0" fillId="0" borderId="24" xfId="0" applyNumberFormat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4" fontId="6" fillId="0" borderId="8" xfId="0" applyNumberFormat="1" applyFont="1" applyBorder="1" applyAlignment="1">
      <alignment/>
    </xf>
    <xf numFmtId="0" fontId="8" fillId="0" borderId="0" xfId="0" applyFont="1" applyAlignment="1">
      <alignment horizontal="right" vertical="top"/>
    </xf>
    <xf numFmtId="173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173" fontId="0" fillId="3" borderId="8" xfId="0" applyNumberFormat="1" applyFill="1" applyBorder="1" applyAlignment="1">
      <alignment/>
    </xf>
    <xf numFmtId="2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2" fontId="1" fillId="3" borderId="8" xfId="0" applyNumberFormat="1" applyFont="1" applyFill="1" applyBorder="1" applyAlignment="1">
      <alignment/>
    </xf>
    <xf numFmtId="2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/>
    </xf>
    <xf numFmtId="2" fontId="1" fillId="3" borderId="26" xfId="0" applyNumberFormat="1" applyFont="1" applyFill="1" applyBorder="1" applyAlignment="1">
      <alignment/>
    </xf>
    <xf numFmtId="1" fontId="1" fillId="3" borderId="26" xfId="0" applyNumberFormat="1" applyFont="1" applyFill="1" applyBorder="1" applyAlignment="1">
      <alignment horizontal="center"/>
    </xf>
    <xf numFmtId="2" fontId="0" fillId="3" borderId="2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0" fontId="0" fillId="0" borderId="24" xfId="0" applyBorder="1" applyAlignment="1">
      <alignment/>
    </xf>
    <xf numFmtId="2" fontId="0" fillId="3" borderId="8" xfId="0" applyNumberFormat="1" applyFill="1" applyBorder="1" applyAlignment="1">
      <alignment horizontal="right"/>
    </xf>
    <xf numFmtId="173" fontId="0" fillId="3" borderId="0" xfId="0" applyNumberFormat="1" applyFill="1" applyBorder="1" applyAlignment="1">
      <alignment horizontal="center"/>
    </xf>
    <xf numFmtId="173" fontId="0" fillId="3" borderId="5" xfId="0" applyNumberFormat="1" applyFill="1" applyBorder="1" applyAlignment="1">
      <alignment/>
    </xf>
    <xf numFmtId="173" fontId="0" fillId="3" borderId="28" xfId="0" applyNumberForma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2" borderId="2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73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" fillId="3" borderId="6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11" fillId="0" borderId="12" xfId="0" applyNumberFormat="1" applyFont="1" applyBorder="1" applyAlignment="1">
      <alignment wrapText="1"/>
    </xf>
    <xf numFmtId="0" fontId="11" fillId="0" borderId="2" xfId="0" applyFont="1" applyBorder="1" applyAlignment="1">
      <alignment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5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9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34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i\logo_comu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4</xdr:col>
      <xdr:colOff>638175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b="14436"/>
        <a:stretch>
          <a:fillRect/>
        </a:stretch>
      </xdr:blipFill>
      <xdr:spPr>
        <a:xfrm>
          <a:off x="1543050" y="381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workbookViewId="0" topLeftCell="A1">
      <selection activeCell="E56" sqref="E56"/>
    </sheetView>
  </sheetViews>
  <sheetFormatPr defaultColWidth="9.140625" defaultRowHeight="12.75"/>
  <cols>
    <col min="1" max="1" width="3.00390625" style="0" customWidth="1"/>
    <col min="3" max="3" width="7.28125" style="0" customWidth="1"/>
    <col min="4" max="4" width="2.8515625" style="0" customWidth="1"/>
    <col min="5" max="5" width="10.28125" style="0" customWidth="1"/>
    <col min="9" max="9" width="10.00390625" style="0" customWidth="1"/>
    <col min="10" max="10" width="16.28125" style="0" customWidth="1"/>
    <col min="11" max="11" width="2.8515625" style="0" customWidth="1"/>
  </cols>
  <sheetData>
    <row r="1" spans="2:8" ht="42" customHeight="1">
      <c r="B1" s="143"/>
      <c r="C1" s="143"/>
      <c r="F1" s="142" t="s">
        <v>0</v>
      </c>
      <c r="G1" s="142"/>
      <c r="H1" s="142"/>
    </row>
    <row r="2" s="1" customFormat="1" ht="15">
      <c r="E2" s="1" t="s">
        <v>1</v>
      </c>
    </row>
    <row r="3" s="2" customFormat="1" ht="15" thickBot="1">
      <c r="E3" s="2" t="s">
        <v>2</v>
      </c>
    </row>
    <row r="4" spans="2:3" ht="18.75" thickBot="1">
      <c r="B4" s="144" t="s">
        <v>3</v>
      </c>
      <c r="C4" s="145"/>
    </row>
    <row r="5" ht="5.25" customHeight="1"/>
    <row r="6" spans="4:10" ht="15.75" customHeight="1">
      <c r="D6" s="111" t="s">
        <v>4</v>
      </c>
      <c r="E6" s="112"/>
      <c r="F6" s="112"/>
      <c r="G6" s="112"/>
      <c r="H6" s="112"/>
      <c r="I6" s="113"/>
      <c r="J6" s="12"/>
    </row>
    <row r="7" spans="4:10" ht="12.75">
      <c r="D7" s="114" t="s">
        <v>315</v>
      </c>
      <c r="E7" s="115"/>
      <c r="F7" s="115"/>
      <c r="G7" s="115"/>
      <c r="H7" s="115"/>
      <c r="I7" s="116"/>
      <c r="J7" s="12"/>
    </row>
    <row r="8" spans="4:10" ht="13.5" customHeight="1">
      <c r="D8" s="114" t="s">
        <v>316</v>
      </c>
      <c r="E8" s="115"/>
      <c r="F8" s="115"/>
      <c r="G8" s="115"/>
      <c r="H8" s="115"/>
      <c r="I8" s="116"/>
      <c r="J8" s="12"/>
    </row>
    <row r="9" spans="4:10" ht="13.5" customHeight="1">
      <c r="D9" s="117" t="s">
        <v>317</v>
      </c>
      <c r="E9" s="118"/>
      <c r="F9" s="118"/>
      <c r="G9" s="118"/>
      <c r="H9" s="118"/>
      <c r="I9" s="119"/>
      <c r="J9" s="12"/>
    </row>
    <row r="10" ht="4.5" customHeight="1"/>
    <row r="11" s="13" customFormat="1" ht="12">
      <c r="B11" s="13" t="s">
        <v>5</v>
      </c>
    </row>
    <row r="13" spans="1:11" ht="12.75">
      <c r="A13" s="14"/>
      <c r="B13" t="s">
        <v>314</v>
      </c>
      <c r="G13" s="9" t="s">
        <v>8</v>
      </c>
      <c r="H13" s="9"/>
      <c r="I13" s="9" t="s">
        <v>9</v>
      </c>
      <c r="J13" s="9"/>
      <c r="K13" s="6"/>
    </row>
    <row r="14" ht="4.5" customHeight="1">
      <c r="K14" s="6"/>
    </row>
    <row r="15" spans="1:11" ht="12.75">
      <c r="A15" s="14"/>
      <c r="B15" t="s">
        <v>6</v>
      </c>
      <c r="G15" s="9" t="s">
        <v>8</v>
      </c>
      <c r="H15" s="9"/>
      <c r="I15" s="9" t="s">
        <v>9</v>
      </c>
      <c r="J15" s="9"/>
      <c r="K15" s="6"/>
    </row>
    <row r="16" ht="4.5" customHeight="1">
      <c r="K16" s="6"/>
    </row>
    <row r="17" spans="1:11" ht="12.75">
      <c r="A17" s="14"/>
      <c r="B17" t="s">
        <v>7</v>
      </c>
      <c r="G17" s="9" t="s">
        <v>8</v>
      </c>
      <c r="H17" s="9"/>
      <c r="I17" s="9" t="s">
        <v>9</v>
      </c>
      <c r="J17" s="9"/>
      <c r="K17" s="6"/>
    </row>
    <row r="19" spans="2:10" ht="19.5" customHeight="1">
      <c r="B19" s="9" t="s">
        <v>10</v>
      </c>
      <c r="C19" s="9"/>
      <c r="D19" s="9"/>
      <c r="E19" s="9"/>
      <c r="F19" s="9"/>
      <c r="G19" s="9"/>
      <c r="H19" s="9"/>
      <c r="I19" s="9"/>
      <c r="J19" s="9"/>
    </row>
    <row r="20" spans="2:10" ht="19.5" customHeight="1">
      <c r="B20" s="15"/>
      <c r="C20" s="15"/>
      <c r="D20" s="15"/>
      <c r="E20" s="15"/>
      <c r="F20" s="15"/>
      <c r="G20" s="15"/>
      <c r="H20" s="15"/>
      <c r="I20" s="15"/>
      <c r="J20" s="15"/>
    </row>
    <row r="21" ht="6" customHeight="1"/>
    <row r="22" spans="2:10" ht="21.75" customHeight="1">
      <c r="B22" s="9" t="s">
        <v>11</v>
      </c>
      <c r="C22" s="9"/>
      <c r="D22" s="9"/>
      <c r="E22" s="9"/>
      <c r="F22" s="9"/>
      <c r="G22" s="9"/>
      <c r="H22" s="9"/>
      <c r="I22" s="9"/>
      <c r="J22" s="9"/>
    </row>
    <row r="23" spans="2:10" ht="19.5" customHeight="1">
      <c r="B23" s="15"/>
      <c r="C23" s="15"/>
      <c r="D23" s="15"/>
      <c r="E23" s="15"/>
      <c r="F23" s="15"/>
      <c r="G23" s="15"/>
      <c r="H23" s="15"/>
      <c r="I23" s="15"/>
      <c r="J23" s="15"/>
    </row>
    <row r="24" ht="6.75" customHeight="1"/>
    <row r="25" spans="2:10" ht="19.5" customHeight="1">
      <c r="B25" s="9" t="s">
        <v>12</v>
      </c>
      <c r="C25" s="9"/>
      <c r="D25" s="9"/>
      <c r="E25" s="9"/>
      <c r="F25" s="9"/>
      <c r="G25" s="9"/>
      <c r="H25" s="9"/>
      <c r="I25" s="9"/>
      <c r="J25" s="9"/>
    </row>
    <row r="26" spans="1:11" ht="8.25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0.5" customHeight="1">
      <c r="A27" s="34"/>
      <c r="B27" s="33"/>
      <c r="C27" s="33"/>
      <c r="D27" s="33"/>
      <c r="E27" s="33"/>
      <c r="F27" s="32" t="s">
        <v>13</v>
      </c>
      <c r="G27" s="33"/>
      <c r="H27" s="33"/>
      <c r="I27" s="33"/>
      <c r="J27" s="33"/>
      <c r="K27" s="35"/>
    </row>
    <row r="28" spans="1:11" ht="7.5" customHeight="1">
      <c r="A28" s="5"/>
      <c r="K28" s="7"/>
    </row>
    <row r="29" spans="1:11" ht="17.25" customHeight="1">
      <c r="A29" s="27" t="s">
        <v>15</v>
      </c>
      <c r="E29" s="17" t="s">
        <v>16</v>
      </c>
      <c r="H29" s="18" t="s">
        <v>17</v>
      </c>
      <c r="I29" s="15"/>
      <c r="J29" s="19"/>
      <c r="K29" s="7"/>
    </row>
    <row r="30" spans="1:11" ht="12.75">
      <c r="A30" s="5"/>
      <c r="F30" s="17" t="s">
        <v>14</v>
      </c>
      <c r="K30" s="7"/>
    </row>
    <row r="31" spans="1:11" ht="8.25" customHeight="1">
      <c r="A31" s="5"/>
      <c r="F31" s="11"/>
      <c r="K31" s="7"/>
    </row>
    <row r="32" spans="1:11" ht="12.75">
      <c r="A32" s="28" t="s">
        <v>28</v>
      </c>
      <c r="B32" t="s">
        <v>27</v>
      </c>
      <c r="K32" s="7"/>
    </row>
    <row r="33" spans="1:11" ht="12.75">
      <c r="A33" s="5"/>
      <c r="B33" s="16" t="s">
        <v>34</v>
      </c>
      <c r="E33" s="9" t="s">
        <v>18</v>
      </c>
      <c r="F33" s="9"/>
      <c r="G33" s="9"/>
      <c r="H33" s="20" t="s">
        <v>19</v>
      </c>
      <c r="I33" s="3"/>
      <c r="J33" s="4"/>
      <c r="K33" s="7"/>
    </row>
    <row r="34" spans="1:11" ht="12.75">
      <c r="A34" s="5"/>
      <c r="H34" s="21" t="s">
        <v>20</v>
      </c>
      <c r="I34" s="22"/>
      <c r="J34" s="10"/>
      <c r="K34" s="7"/>
    </row>
    <row r="35" spans="1:11" ht="6" customHeight="1">
      <c r="A35" s="5"/>
      <c r="K35" s="7"/>
    </row>
    <row r="36" spans="1:11" ht="12.75">
      <c r="A36" s="5"/>
      <c r="D36" s="23" t="s">
        <v>21</v>
      </c>
      <c r="E36" s="9" t="s">
        <v>22</v>
      </c>
      <c r="F36" s="9"/>
      <c r="G36" s="9"/>
      <c r="H36" s="20" t="s">
        <v>19</v>
      </c>
      <c r="I36" s="3"/>
      <c r="J36" s="4"/>
      <c r="K36" s="7"/>
    </row>
    <row r="37" spans="1:11" ht="15" customHeight="1">
      <c r="A37" s="5"/>
      <c r="D37" s="9" t="s">
        <v>25</v>
      </c>
      <c r="E37" s="9" t="s">
        <v>26</v>
      </c>
      <c r="F37" s="9"/>
      <c r="G37" s="10"/>
      <c r="H37" s="21" t="s">
        <v>20</v>
      </c>
      <c r="I37" s="22"/>
      <c r="J37" s="10"/>
      <c r="K37" s="7"/>
    </row>
    <row r="38" spans="1:11" ht="4.5" customHeight="1">
      <c r="A38" s="5"/>
      <c r="K38" s="7"/>
    </row>
    <row r="39" spans="1:11" ht="12.75">
      <c r="A39" s="5"/>
      <c r="D39" s="23" t="s">
        <v>21</v>
      </c>
      <c r="E39" s="9" t="s">
        <v>23</v>
      </c>
      <c r="F39" s="9"/>
      <c r="G39" s="9"/>
      <c r="H39" s="20" t="s">
        <v>19</v>
      </c>
      <c r="I39" s="3"/>
      <c r="J39" s="4"/>
      <c r="K39" s="7"/>
    </row>
    <row r="40" spans="1:11" ht="15.75" customHeight="1">
      <c r="A40" s="5"/>
      <c r="D40" s="9" t="s">
        <v>25</v>
      </c>
      <c r="E40" s="9" t="s">
        <v>26</v>
      </c>
      <c r="F40" s="9"/>
      <c r="G40" s="10"/>
      <c r="H40" s="21" t="s">
        <v>20</v>
      </c>
      <c r="I40" s="22"/>
      <c r="J40" s="10"/>
      <c r="K40" s="7"/>
    </row>
    <row r="41" spans="1:11" ht="6" customHeight="1">
      <c r="A41" s="5"/>
      <c r="K41" s="7"/>
    </row>
    <row r="42" spans="1:11" ht="12.75">
      <c r="A42" s="5"/>
      <c r="D42" s="23" t="s">
        <v>21</v>
      </c>
      <c r="E42" s="9" t="s">
        <v>24</v>
      </c>
      <c r="F42" s="9"/>
      <c r="G42" s="9"/>
      <c r="H42" s="20" t="s">
        <v>19</v>
      </c>
      <c r="I42" s="3"/>
      <c r="J42" s="4"/>
      <c r="K42" s="7"/>
    </row>
    <row r="43" spans="1:11" ht="15.75" customHeight="1">
      <c r="A43" s="5"/>
      <c r="D43" s="9" t="s">
        <v>25</v>
      </c>
      <c r="E43" s="9" t="s">
        <v>26</v>
      </c>
      <c r="F43" s="9"/>
      <c r="G43" s="10"/>
      <c r="H43" s="21" t="s">
        <v>20</v>
      </c>
      <c r="I43" s="22"/>
      <c r="J43" s="10"/>
      <c r="K43" s="7"/>
    </row>
    <row r="44" spans="1:11" ht="8.25" customHeight="1">
      <c r="A44" s="5"/>
      <c r="K44" s="7"/>
    </row>
    <row r="45" spans="1:11" ht="16.5" customHeight="1">
      <c r="A45" s="5"/>
      <c r="B45" s="25" t="s">
        <v>29</v>
      </c>
      <c r="C45" s="9"/>
      <c r="D45" s="9"/>
      <c r="E45" s="9"/>
      <c r="F45" s="9"/>
      <c r="G45" s="9" t="s">
        <v>38</v>
      </c>
      <c r="H45" s="9"/>
      <c r="I45" s="9"/>
      <c r="J45" s="9"/>
      <c r="K45" s="7"/>
    </row>
    <row r="46" spans="1:11" ht="3.75" customHeight="1">
      <c r="A46" s="5"/>
      <c r="K46" s="7"/>
    </row>
    <row r="47" spans="1:11" ht="12.75">
      <c r="A47" s="5"/>
      <c r="B47" s="9" t="s">
        <v>30</v>
      </c>
      <c r="C47" s="9"/>
      <c r="D47" s="9"/>
      <c r="E47" s="9"/>
      <c r="F47" s="9" t="s">
        <v>8</v>
      </c>
      <c r="G47" s="9"/>
      <c r="H47" s="9" t="s">
        <v>31</v>
      </c>
      <c r="I47" s="9"/>
      <c r="J47" s="9"/>
      <c r="K47" s="7"/>
    </row>
    <row r="48" spans="1:11" ht="6.75" customHeight="1">
      <c r="A48" s="5"/>
      <c r="K48" s="7"/>
    </row>
    <row r="49" spans="1:11" ht="12.75">
      <c r="A49" s="28" t="s">
        <v>32</v>
      </c>
      <c r="B49" t="s">
        <v>33</v>
      </c>
      <c r="K49" s="7"/>
    </row>
    <row r="50" spans="1:11" ht="12.75">
      <c r="A50" s="5"/>
      <c r="B50" s="16" t="s">
        <v>35</v>
      </c>
      <c r="K50" s="7"/>
    </row>
    <row r="51" spans="1:11" ht="12.75">
      <c r="A51" s="5"/>
      <c r="D51" s="23" t="s">
        <v>21</v>
      </c>
      <c r="E51" s="9" t="s">
        <v>18</v>
      </c>
      <c r="F51" s="9"/>
      <c r="G51" s="9"/>
      <c r="H51" s="20" t="s">
        <v>19</v>
      </c>
      <c r="I51" s="3"/>
      <c r="J51" s="4"/>
      <c r="K51" s="7"/>
    </row>
    <row r="52" spans="1:11" ht="12.75">
      <c r="A52" s="5"/>
      <c r="D52" s="9" t="s">
        <v>25</v>
      </c>
      <c r="E52" s="9" t="s">
        <v>26</v>
      </c>
      <c r="F52" s="9"/>
      <c r="G52" s="10"/>
      <c r="H52" s="21" t="s">
        <v>20</v>
      </c>
      <c r="I52" s="22"/>
      <c r="J52" s="10"/>
      <c r="K52" s="7"/>
    </row>
    <row r="53" spans="1:11" ht="5.25" customHeight="1">
      <c r="A53" s="5"/>
      <c r="K53" s="7"/>
    </row>
    <row r="54" spans="1:11" s="24" customFormat="1" ht="12.75">
      <c r="A54" s="28"/>
      <c r="D54" s="25" t="s">
        <v>36</v>
      </c>
      <c r="E54" s="25"/>
      <c r="F54" s="25"/>
      <c r="G54" s="25"/>
      <c r="H54" s="25"/>
      <c r="I54" s="25"/>
      <c r="K54" s="26"/>
    </row>
    <row r="55" spans="1:11" ht="4.5" customHeight="1">
      <c r="A55" s="5"/>
      <c r="K55" s="7"/>
    </row>
    <row r="56" spans="1:11" ht="12.75">
      <c r="A56" s="5"/>
      <c r="D56" s="23" t="s">
        <v>21</v>
      </c>
      <c r="E56" s="9" t="s">
        <v>22</v>
      </c>
      <c r="F56" s="9"/>
      <c r="G56" s="9"/>
      <c r="H56" s="20" t="s">
        <v>19</v>
      </c>
      <c r="I56" s="3"/>
      <c r="J56" s="4"/>
      <c r="K56" s="7"/>
    </row>
    <row r="57" spans="1:11" ht="12.75">
      <c r="A57" s="5"/>
      <c r="D57" s="9" t="s">
        <v>25</v>
      </c>
      <c r="E57" s="9" t="s">
        <v>26</v>
      </c>
      <c r="F57" s="9"/>
      <c r="G57" s="10"/>
      <c r="H57" s="21" t="s">
        <v>20</v>
      </c>
      <c r="I57" s="22"/>
      <c r="J57" s="10"/>
      <c r="K57" s="7"/>
    </row>
    <row r="58" spans="1:11" ht="12.75">
      <c r="A58" s="5"/>
      <c r="K58" s="7"/>
    </row>
    <row r="59" spans="1:11" ht="12.75">
      <c r="A59" s="8" t="s">
        <v>37</v>
      </c>
      <c r="B59" s="9"/>
      <c r="C59" s="9"/>
      <c r="D59" s="9"/>
      <c r="E59" s="9"/>
      <c r="F59" s="9"/>
      <c r="G59" s="9"/>
      <c r="H59" s="9"/>
      <c r="I59" s="9"/>
      <c r="J59" s="9"/>
      <c r="K59" s="7"/>
    </row>
    <row r="60" spans="1:11" ht="12.75">
      <c r="A60" s="8"/>
      <c r="B60" s="9"/>
      <c r="C60" s="9"/>
      <c r="D60" s="9"/>
      <c r="E60" s="9"/>
      <c r="F60" s="9"/>
      <c r="G60" s="9"/>
      <c r="H60" s="9"/>
      <c r="I60" s="9"/>
      <c r="J60" s="9"/>
      <c r="K60" s="7"/>
    </row>
    <row r="61" spans="1:11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7"/>
    </row>
    <row r="62" spans="1:11" ht="13.5" thickBo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4" spans="2:7" ht="12.75">
      <c r="B64" s="42" t="s">
        <v>39</v>
      </c>
      <c r="C64" s="15"/>
      <c r="D64" s="15"/>
      <c r="E64" s="15"/>
      <c r="F64" s="15"/>
      <c r="G64" s="19"/>
    </row>
    <row r="65" spans="2:9" s="13" customFormat="1" ht="12">
      <c r="B65" s="36" t="s">
        <v>40</v>
      </c>
      <c r="C65" s="37"/>
      <c r="D65" s="37"/>
      <c r="E65" s="37"/>
      <c r="F65" s="37"/>
      <c r="G65" s="38"/>
      <c r="I65" s="13" t="s">
        <v>45</v>
      </c>
    </row>
    <row r="66" spans="2:9" s="13" customFormat="1" ht="12">
      <c r="B66" s="36" t="s">
        <v>41</v>
      </c>
      <c r="C66" s="37"/>
      <c r="D66" s="37"/>
      <c r="E66" s="37"/>
      <c r="F66" s="37"/>
      <c r="G66" s="38"/>
      <c r="I66" s="13" t="s">
        <v>42</v>
      </c>
    </row>
    <row r="67" spans="2:9" s="13" customFormat="1" ht="12.75">
      <c r="B67" s="36" t="s">
        <v>310</v>
      </c>
      <c r="C67" s="37"/>
      <c r="D67" s="37"/>
      <c r="E67" s="37"/>
      <c r="F67" s="37"/>
      <c r="G67" s="38"/>
      <c r="I67" s="13" t="s">
        <v>44</v>
      </c>
    </row>
    <row r="68" spans="2:9" s="13" customFormat="1" ht="12">
      <c r="B68" s="39" t="s">
        <v>311</v>
      </c>
      <c r="C68" s="40"/>
      <c r="D68" s="40"/>
      <c r="E68" s="40"/>
      <c r="F68" s="40"/>
      <c r="G68" s="41"/>
      <c r="I68" s="13" t="s">
        <v>43</v>
      </c>
    </row>
    <row r="69" ht="17.25" customHeight="1"/>
    <row r="70" ht="14.25">
      <c r="B70" s="2" t="s">
        <v>46</v>
      </c>
    </row>
    <row r="71" s="2" customFormat="1" ht="14.25">
      <c r="B71" s="43" t="s">
        <v>47</v>
      </c>
    </row>
    <row r="73" ht="15">
      <c r="B73" s="44" t="s">
        <v>48</v>
      </c>
    </row>
    <row r="74" ht="6.75" customHeight="1"/>
    <row r="75" spans="1:6" ht="12.75">
      <c r="A75" s="14"/>
      <c r="B75" t="s">
        <v>49</v>
      </c>
      <c r="F75" t="s">
        <v>297</v>
      </c>
    </row>
    <row r="76" ht="12.75">
      <c r="F76" t="s">
        <v>298</v>
      </c>
    </row>
    <row r="77" ht="3.75" customHeight="1"/>
    <row r="78" spans="4:5" ht="12.75">
      <c r="D78" s="14"/>
      <c r="E78" t="s">
        <v>294</v>
      </c>
    </row>
    <row r="79" ht="3.75" customHeight="1"/>
    <row r="80" spans="4:5" ht="12.75">
      <c r="D80" s="14"/>
      <c r="E80" t="s">
        <v>295</v>
      </c>
    </row>
    <row r="81" ht="3.75" customHeight="1"/>
    <row r="82" spans="4:5" ht="12.75">
      <c r="D82" s="14"/>
      <c r="E82" t="s">
        <v>296</v>
      </c>
    </row>
    <row r="83" ht="4.5" customHeight="1"/>
    <row r="84" ht="9.75" customHeight="1"/>
    <row r="85" spans="1:2" ht="12.75">
      <c r="A85" s="14"/>
      <c r="B85" t="s">
        <v>50</v>
      </c>
    </row>
    <row r="86" ht="4.5" customHeight="1"/>
    <row r="87" spans="4:5" ht="12.75">
      <c r="D87" s="14"/>
      <c r="E87" t="s">
        <v>51</v>
      </c>
    </row>
    <row r="88" ht="3.75" customHeight="1"/>
    <row r="89" spans="4:5" ht="12.75">
      <c r="D89" s="14"/>
      <c r="E89" t="s">
        <v>52</v>
      </c>
    </row>
    <row r="90" ht="3.75" customHeight="1"/>
    <row r="91" spans="4:5" ht="12.75">
      <c r="D91" s="14"/>
      <c r="E91" t="s">
        <v>53</v>
      </c>
    </row>
    <row r="92" ht="4.5" customHeight="1"/>
    <row r="93" ht="12.75">
      <c r="F93" t="s">
        <v>299</v>
      </c>
    </row>
    <row r="94" ht="12.75">
      <c r="F94" t="s">
        <v>300</v>
      </c>
    </row>
    <row r="95" ht="6.75" customHeight="1"/>
    <row r="96" spans="1:2" ht="12.75">
      <c r="A96" s="14"/>
      <c r="B96" t="s">
        <v>109</v>
      </c>
    </row>
    <row r="97" ht="3" customHeight="1"/>
    <row r="98" ht="12.75">
      <c r="F98" t="s">
        <v>54</v>
      </c>
    </row>
    <row r="99" ht="6.75" customHeight="1"/>
    <row r="100" ht="15">
      <c r="A100" s="2" t="s">
        <v>291</v>
      </c>
    </row>
    <row r="101" ht="14.25">
      <c r="A101" s="2" t="s">
        <v>67</v>
      </c>
    </row>
    <row r="102" ht="9" customHeight="1">
      <c r="A102" s="2"/>
    </row>
    <row r="103" spans="1:11" ht="24" customHeight="1">
      <c r="A103" s="150" t="s">
        <v>292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9"/>
    </row>
    <row r="104" ht="17.25" customHeight="1"/>
    <row r="105" spans="1:2" s="2" customFormat="1" ht="15">
      <c r="A105" s="44" t="s">
        <v>55</v>
      </c>
      <c r="B105" s="24" t="s">
        <v>59</v>
      </c>
    </row>
    <row r="106" ht="12.75">
      <c r="B106" s="24" t="s">
        <v>56</v>
      </c>
    </row>
    <row r="107" spans="8:10" ht="12" customHeight="1">
      <c r="H107" s="17" t="s">
        <v>58</v>
      </c>
      <c r="I107" s="17" t="s">
        <v>60</v>
      </c>
      <c r="J107" s="17" t="s">
        <v>61</v>
      </c>
    </row>
    <row r="108" spans="2:10" ht="18" customHeight="1">
      <c r="B108" t="s">
        <v>57</v>
      </c>
      <c r="H108" s="53"/>
      <c r="I108" s="120"/>
      <c r="J108" s="127">
        <f>H108*I108</f>
        <v>0</v>
      </c>
    </row>
    <row r="109" ht="5.25" customHeight="1"/>
    <row r="110" spans="2:10" ht="18" customHeight="1">
      <c r="B110" t="s">
        <v>62</v>
      </c>
      <c r="H110" s="132">
        <f>H108</f>
        <v>0</v>
      </c>
      <c r="I110" s="120"/>
      <c r="J110" s="127">
        <f>H110*I110</f>
        <v>0</v>
      </c>
    </row>
    <row r="111" ht="5.25" customHeight="1"/>
    <row r="112" spans="9:11" ht="18.75" customHeight="1">
      <c r="I112" s="18" t="s">
        <v>63</v>
      </c>
      <c r="J112" s="127">
        <f>J108+J110</f>
        <v>0</v>
      </c>
      <c r="K112" s="45" t="s">
        <v>64</v>
      </c>
    </row>
    <row r="114" ht="12.75">
      <c r="B114" s="13" t="s">
        <v>65</v>
      </c>
    </row>
    <row r="115" ht="12.75">
      <c r="B115" s="13" t="s">
        <v>66</v>
      </c>
    </row>
    <row r="127" ht="18" customHeight="1"/>
    <row r="128" spans="1:11" ht="10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ht="6.75" customHeight="1"/>
    <row r="130" spans="1:2" s="2" customFormat="1" ht="15">
      <c r="A130" s="44" t="s">
        <v>68</v>
      </c>
      <c r="B130" s="24" t="s">
        <v>69</v>
      </c>
    </row>
    <row r="131" ht="12.75">
      <c r="B131" s="24" t="s">
        <v>56</v>
      </c>
    </row>
    <row r="132" spans="8:10" ht="12" customHeight="1">
      <c r="H132" s="17" t="s">
        <v>58</v>
      </c>
      <c r="I132" s="17" t="s">
        <v>60</v>
      </c>
      <c r="J132" s="17" t="s">
        <v>61</v>
      </c>
    </row>
    <row r="133" spans="2:10" ht="18" customHeight="1">
      <c r="B133" t="s">
        <v>57</v>
      </c>
      <c r="H133" s="53"/>
      <c r="I133" s="120"/>
      <c r="J133" s="127">
        <f>H133*I133</f>
        <v>0</v>
      </c>
    </row>
    <row r="134" ht="5.25" customHeight="1"/>
    <row r="135" spans="2:10" ht="18" customHeight="1">
      <c r="B135" t="s">
        <v>62</v>
      </c>
      <c r="H135" s="132">
        <f>H133</f>
        <v>0</v>
      </c>
      <c r="I135" s="120"/>
      <c r="J135" s="127">
        <f>H135*I135</f>
        <v>0</v>
      </c>
    </row>
    <row r="136" ht="5.25" customHeight="1"/>
    <row r="137" spans="9:11" ht="18.75" customHeight="1">
      <c r="I137" s="18" t="s">
        <v>63</v>
      </c>
      <c r="J137" s="127">
        <f>J133+J135</f>
        <v>0</v>
      </c>
      <c r="K137" s="45" t="s">
        <v>70</v>
      </c>
    </row>
    <row r="139" ht="12.75">
      <c r="B139" s="13" t="s">
        <v>79</v>
      </c>
    </row>
    <row r="140" ht="12.75">
      <c r="B140" s="13"/>
    </row>
    <row r="147" spans="1:11" ht="10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ht="6.75" customHeight="1"/>
    <row r="149" spans="1:2" s="2" customFormat="1" ht="15">
      <c r="A149" s="44" t="s">
        <v>72</v>
      </c>
      <c r="B149" s="24" t="s">
        <v>93</v>
      </c>
    </row>
    <row r="150" spans="1:2" s="2" customFormat="1" ht="15">
      <c r="A150" s="44"/>
      <c r="B150" s="46" t="s">
        <v>73</v>
      </c>
    </row>
    <row r="151" ht="12.75">
      <c r="B151" s="24" t="s">
        <v>74</v>
      </c>
    </row>
    <row r="152" spans="8:10" ht="12" customHeight="1">
      <c r="H152" s="17" t="s">
        <v>58</v>
      </c>
      <c r="I152" s="17" t="s">
        <v>60</v>
      </c>
      <c r="J152" s="17" t="s">
        <v>61</v>
      </c>
    </row>
    <row r="153" spans="2:10" ht="18" customHeight="1">
      <c r="B153" t="s">
        <v>57</v>
      </c>
      <c r="H153" s="53"/>
      <c r="I153" s="120"/>
      <c r="J153" s="127">
        <f>H153*I153</f>
        <v>0</v>
      </c>
    </row>
    <row r="154" ht="5.25" customHeight="1"/>
    <row r="155" spans="2:10" ht="18" customHeight="1">
      <c r="B155" t="s">
        <v>62</v>
      </c>
      <c r="H155" s="132">
        <f>H153</f>
        <v>0</v>
      </c>
      <c r="I155" s="120"/>
      <c r="J155" s="127">
        <f>H155*I155</f>
        <v>0</v>
      </c>
    </row>
    <row r="156" ht="5.25" customHeight="1"/>
    <row r="157" spans="9:11" ht="18.75" customHeight="1">
      <c r="I157" s="18" t="s">
        <v>63</v>
      </c>
      <c r="J157" s="127">
        <f>J153+J155</f>
        <v>0</v>
      </c>
      <c r="K157" s="45" t="s">
        <v>71</v>
      </c>
    </row>
    <row r="159" ht="12.75">
      <c r="B159" s="13" t="s">
        <v>79</v>
      </c>
    </row>
    <row r="160" ht="12.75">
      <c r="B160" s="13"/>
    </row>
    <row r="167" spans="1:11" ht="10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ht="6.75" customHeight="1"/>
    <row r="169" spans="1:2" s="2" customFormat="1" ht="15">
      <c r="A169" s="44" t="s">
        <v>75</v>
      </c>
      <c r="B169" s="24" t="s">
        <v>92</v>
      </c>
    </row>
    <row r="170" spans="1:2" s="2" customFormat="1" ht="15">
      <c r="A170" s="44"/>
      <c r="B170" s="46" t="s">
        <v>77</v>
      </c>
    </row>
    <row r="171" spans="2:5" ht="12.75">
      <c r="B171" s="24" t="s">
        <v>74</v>
      </c>
      <c r="E171" s="16" t="s">
        <v>85</v>
      </c>
    </row>
    <row r="172" ht="12.75">
      <c r="B172" s="16" t="s">
        <v>86</v>
      </c>
    </row>
    <row r="173" spans="8:10" ht="12" customHeight="1">
      <c r="H173" s="17" t="s">
        <v>58</v>
      </c>
      <c r="I173" s="17" t="s">
        <v>60</v>
      </c>
      <c r="J173" s="17" t="s">
        <v>61</v>
      </c>
    </row>
    <row r="174" spans="2:10" ht="18" customHeight="1">
      <c r="B174" t="s">
        <v>57</v>
      </c>
      <c r="H174" s="53"/>
      <c r="I174" s="120"/>
      <c r="J174" s="127">
        <f>H174*I174</f>
        <v>0</v>
      </c>
    </row>
    <row r="175" ht="5.25" customHeight="1"/>
    <row r="176" spans="2:10" ht="18" customHeight="1">
      <c r="B176" t="s">
        <v>62</v>
      </c>
      <c r="H176" s="132">
        <f>H174</f>
        <v>0</v>
      </c>
      <c r="I176" s="120"/>
      <c r="J176" s="127">
        <f>H176*I176</f>
        <v>0</v>
      </c>
    </row>
    <row r="177" ht="5.25" customHeight="1"/>
    <row r="178" spans="9:11" ht="18.75" customHeight="1">
      <c r="I178" s="18" t="s">
        <v>63</v>
      </c>
      <c r="J178" s="127">
        <f>J174+J176</f>
        <v>0</v>
      </c>
      <c r="K178" s="45" t="s">
        <v>76</v>
      </c>
    </row>
    <row r="180" ht="12.75">
      <c r="B180" s="13" t="s">
        <v>78</v>
      </c>
    </row>
    <row r="181" ht="12.75">
      <c r="B181" s="13"/>
    </row>
    <row r="189" spans="1:11" ht="7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ht="6.75" customHeight="1"/>
    <row r="191" spans="1:2" s="2" customFormat="1" ht="15">
      <c r="A191" s="44" t="s">
        <v>80</v>
      </c>
      <c r="B191" s="24" t="s">
        <v>91</v>
      </c>
    </row>
    <row r="192" spans="1:2" s="2" customFormat="1" ht="15">
      <c r="A192" s="44"/>
      <c r="B192" s="46" t="s">
        <v>87</v>
      </c>
    </row>
    <row r="193" ht="12.75">
      <c r="B193" s="24" t="s">
        <v>82</v>
      </c>
    </row>
    <row r="194" spans="8:10" ht="12" customHeight="1">
      <c r="H194" s="17" t="s">
        <v>83</v>
      </c>
      <c r="I194" s="17" t="s">
        <v>84</v>
      </c>
      <c r="J194" s="17" t="s">
        <v>61</v>
      </c>
    </row>
    <row r="195" spans="2:10" ht="18" customHeight="1">
      <c r="B195" t="s">
        <v>57</v>
      </c>
      <c r="H195" s="53"/>
      <c r="I195" s="120"/>
      <c r="J195" s="127">
        <f>H195*I195</f>
        <v>0</v>
      </c>
    </row>
    <row r="196" ht="5.25" customHeight="1"/>
    <row r="197" spans="2:10" ht="18" customHeight="1">
      <c r="B197" t="s">
        <v>62</v>
      </c>
      <c r="H197" s="132">
        <f>H195</f>
        <v>0</v>
      </c>
      <c r="I197" s="120"/>
      <c r="J197" s="127">
        <f>H197*I197</f>
        <v>0</v>
      </c>
    </row>
    <row r="198" ht="5.25" customHeight="1"/>
    <row r="199" spans="9:11" ht="18.75" customHeight="1">
      <c r="I199" s="18" t="s">
        <v>63</v>
      </c>
      <c r="J199" s="127">
        <f>J195+J197</f>
        <v>0</v>
      </c>
      <c r="K199" s="45" t="s">
        <v>81</v>
      </c>
    </row>
    <row r="201" ht="12.75">
      <c r="B201" s="13" t="s">
        <v>88</v>
      </c>
    </row>
    <row r="202" ht="12.75">
      <c r="B202" s="13"/>
    </row>
    <row r="208" spans="1:11" ht="10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ht="6.75" customHeight="1"/>
    <row r="210" spans="1:2" s="2" customFormat="1" ht="15">
      <c r="A210" s="44" t="s">
        <v>89</v>
      </c>
      <c r="B210" s="24" t="s">
        <v>94</v>
      </c>
    </row>
    <row r="211" ht="12.75">
      <c r="B211" s="24" t="s">
        <v>82</v>
      </c>
    </row>
    <row r="212" spans="8:10" ht="12" customHeight="1">
      <c r="H212" s="17" t="s">
        <v>83</v>
      </c>
      <c r="I212" s="17" t="s">
        <v>84</v>
      </c>
      <c r="J212" s="17" t="s">
        <v>61</v>
      </c>
    </row>
    <row r="213" spans="2:10" ht="18" customHeight="1">
      <c r="B213" t="s">
        <v>57</v>
      </c>
      <c r="H213" s="53"/>
      <c r="I213" s="120"/>
      <c r="J213" s="127">
        <f>H213*I213</f>
        <v>0</v>
      </c>
    </row>
    <row r="214" ht="5.25" customHeight="1"/>
    <row r="215" spans="2:10" ht="18" customHeight="1">
      <c r="B215" t="s">
        <v>62</v>
      </c>
      <c r="H215" s="132">
        <f>H213</f>
        <v>0</v>
      </c>
      <c r="I215" s="120"/>
      <c r="J215" s="127">
        <f>H215*I215</f>
        <v>0</v>
      </c>
    </row>
    <row r="216" ht="5.25" customHeight="1"/>
    <row r="217" spans="9:11" ht="18.75" customHeight="1">
      <c r="I217" s="18" t="s">
        <v>63</v>
      </c>
      <c r="J217" s="127">
        <f>J213+J215</f>
        <v>0</v>
      </c>
      <c r="K217" s="45" t="s">
        <v>90</v>
      </c>
    </row>
    <row r="219" ht="12.75">
      <c r="B219" s="13" t="s">
        <v>88</v>
      </c>
    </row>
    <row r="220" ht="12.75">
      <c r="B220" s="13"/>
    </row>
    <row r="226" spans="1:11" ht="7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ht="6.75" customHeight="1"/>
    <row r="228" spans="1:2" s="2" customFormat="1" ht="15">
      <c r="A228" s="44" t="s">
        <v>95</v>
      </c>
      <c r="B228" s="24" t="s">
        <v>96</v>
      </c>
    </row>
    <row r="229" spans="1:2" s="2" customFormat="1" ht="15">
      <c r="A229" s="44"/>
      <c r="B229" s="46" t="s">
        <v>87</v>
      </c>
    </row>
    <row r="230" ht="12.75">
      <c r="B230" s="24" t="s">
        <v>97</v>
      </c>
    </row>
    <row r="231" spans="8:10" ht="12" customHeight="1">
      <c r="H231" s="17" t="s">
        <v>83</v>
      </c>
      <c r="I231" s="17" t="s">
        <v>84</v>
      </c>
      <c r="J231" s="17" t="s">
        <v>61</v>
      </c>
    </row>
    <row r="232" spans="2:10" ht="18" customHeight="1">
      <c r="B232" t="s">
        <v>57</v>
      </c>
      <c r="H232" s="53"/>
      <c r="I232" s="120"/>
      <c r="J232" s="127">
        <f>H232*I232</f>
        <v>0</v>
      </c>
    </row>
    <row r="233" ht="5.25" customHeight="1"/>
    <row r="234" spans="2:10" ht="18" customHeight="1">
      <c r="B234" t="s">
        <v>62</v>
      </c>
      <c r="H234" s="132">
        <f>H232</f>
        <v>0</v>
      </c>
      <c r="I234" s="120"/>
      <c r="J234" s="127">
        <f>H234*I234</f>
        <v>0</v>
      </c>
    </row>
    <row r="235" ht="5.25" customHeight="1"/>
    <row r="236" spans="9:11" ht="18.75" customHeight="1">
      <c r="I236" s="18" t="s">
        <v>63</v>
      </c>
      <c r="J236" s="127">
        <f>J232+J234</f>
        <v>0</v>
      </c>
      <c r="K236" s="45" t="s">
        <v>98</v>
      </c>
    </row>
    <row r="238" ht="12.75">
      <c r="B238" s="13" t="s">
        <v>88</v>
      </c>
    </row>
    <row r="239" ht="12.75">
      <c r="B239" s="13"/>
    </row>
    <row r="248" ht="8.25" customHeight="1"/>
    <row r="249" spans="1:2" s="13" customFormat="1" ht="12">
      <c r="A249" s="16" t="s">
        <v>104</v>
      </c>
      <c r="B249" s="13" t="s">
        <v>105</v>
      </c>
    </row>
    <row r="250" s="13" customFormat="1" ht="12">
      <c r="B250" s="13" t="s">
        <v>99</v>
      </c>
    </row>
    <row r="251" spans="2:10" s="13" customFormat="1" ht="12">
      <c r="B251" s="40" t="s">
        <v>100</v>
      </c>
      <c r="C251" s="40"/>
      <c r="D251" s="40"/>
      <c r="E251" s="40"/>
      <c r="F251" s="40"/>
      <c r="G251" s="40"/>
      <c r="H251" s="40"/>
      <c r="I251" s="40"/>
      <c r="J251" s="40"/>
    </row>
    <row r="252" spans="1:11" s="13" customFormat="1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ht="6.75" customHeight="1"/>
    <row r="254" spans="1:2" s="2" customFormat="1" ht="15">
      <c r="A254" s="44" t="s">
        <v>101</v>
      </c>
      <c r="B254" s="24" t="s">
        <v>103</v>
      </c>
    </row>
    <row r="255" ht="12.75">
      <c r="B255" s="24" t="s">
        <v>97</v>
      </c>
    </row>
    <row r="256" ht="12.75">
      <c r="B256" s="24"/>
    </row>
    <row r="257" spans="8:10" ht="12" customHeight="1">
      <c r="H257" s="17" t="s">
        <v>83</v>
      </c>
      <c r="I257" s="17" t="s">
        <v>84</v>
      </c>
      <c r="J257" s="17" t="s">
        <v>61</v>
      </c>
    </row>
    <row r="258" spans="2:10" ht="18" customHeight="1">
      <c r="B258" t="s">
        <v>57</v>
      </c>
      <c r="H258" s="53"/>
      <c r="I258" s="120"/>
      <c r="J258" s="127">
        <f>H258*I258</f>
        <v>0</v>
      </c>
    </row>
    <row r="259" ht="5.25" customHeight="1"/>
    <row r="260" spans="2:10" ht="18" customHeight="1">
      <c r="B260" t="s">
        <v>62</v>
      </c>
      <c r="H260" s="132">
        <f>H258</f>
        <v>0</v>
      </c>
      <c r="I260" s="120"/>
      <c r="J260" s="127">
        <f>H260*I260</f>
        <v>0</v>
      </c>
    </row>
    <row r="261" ht="5.25" customHeight="1"/>
    <row r="262" spans="9:11" ht="18.75" customHeight="1">
      <c r="I262" s="18" t="s">
        <v>63</v>
      </c>
      <c r="J262" s="127">
        <f>J258+J260</f>
        <v>0</v>
      </c>
      <c r="K262" s="45" t="s">
        <v>102</v>
      </c>
    </row>
    <row r="264" ht="12.75">
      <c r="B264" s="13" t="s">
        <v>106</v>
      </c>
    </row>
    <row r="282" spans="1:2" s="13" customFormat="1" ht="12">
      <c r="A282" s="16" t="s">
        <v>104</v>
      </c>
      <c r="B282" s="13" t="s">
        <v>105</v>
      </c>
    </row>
    <row r="283" s="13" customFormat="1" ht="12">
      <c r="B283" s="13" t="s">
        <v>99</v>
      </c>
    </row>
    <row r="284" spans="2:10" s="13" customFormat="1" ht="12">
      <c r="B284" s="37" t="s">
        <v>100</v>
      </c>
      <c r="C284" s="37"/>
      <c r="D284" s="37"/>
      <c r="E284" s="37"/>
      <c r="F284" s="37"/>
      <c r="G284" s="37"/>
      <c r="H284" s="37"/>
      <c r="I284" s="37"/>
      <c r="J284" s="37"/>
    </row>
    <row r="285" spans="1:11" ht="10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ht="6.75" customHeight="1"/>
    <row r="287" ht="13.5" customHeight="1"/>
    <row r="288" spans="1:2" s="2" customFormat="1" ht="15">
      <c r="A288" s="44" t="s">
        <v>107</v>
      </c>
      <c r="B288" s="24" t="s">
        <v>110</v>
      </c>
    </row>
    <row r="289" ht="12.75">
      <c r="B289" s="24" t="s">
        <v>111</v>
      </c>
    </row>
    <row r="290" ht="12.75">
      <c r="B290" s="24"/>
    </row>
    <row r="291" spans="8:10" ht="12" customHeight="1">
      <c r="H291" s="17" t="s">
        <v>58</v>
      </c>
      <c r="I291" s="17" t="s">
        <v>60</v>
      </c>
      <c r="J291" s="17" t="s">
        <v>61</v>
      </c>
    </row>
    <row r="292" spans="2:10" ht="18" customHeight="1">
      <c r="B292" t="s">
        <v>112</v>
      </c>
      <c r="H292" s="53"/>
      <c r="I292" s="120"/>
      <c r="J292" s="127">
        <f>H292*I292</f>
        <v>0</v>
      </c>
    </row>
    <row r="293" ht="5.25" customHeight="1"/>
    <row r="294" spans="9:11" ht="18.75" customHeight="1">
      <c r="I294" s="18" t="s">
        <v>63</v>
      </c>
      <c r="J294" s="127">
        <f>J290+J292</f>
        <v>0</v>
      </c>
      <c r="K294" s="45" t="s">
        <v>108</v>
      </c>
    </row>
    <row r="296" ht="12.75">
      <c r="B296" s="13" t="s">
        <v>79</v>
      </c>
    </row>
    <row r="312" spans="1:1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ht="12" customHeight="1"/>
    <row r="314" spans="2:10" ht="12.75">
      <c r="B314" s="42" t="s">
        <v>113</v>
      </c>
      <c r="C314" s="15"/>
      <c r="D314" s="15"/>
      <c r="E314" s="15"/>
      <c r="F314" s="15"/>
      <c r="G314" s="15"/>
      <c r="H314" s="15"/>
      <c r="I314" s="15"/>
      <c r="J314" s="19"/>
    </row>
    <row r="315" spans="2:10" ht="12.75">
      <c r="B315" s="47" t="s">
        <v>114</v>
      </c>
      <c r="C315" s="48"/>
      <c r="D315" s="48"/>
      <c r="E315" s="48"/>
      <c r="F315" s="48"/>
      <c r="G315" s="48"/>
      <c r="H315" s="3"/>
      <c r="I315" s="3"/>
      <c r="J315" s="4"/>
    </row>
    <row r="316" spans="2:10" ht="12.75">
      <c r="B316" s="39" t="s">
        <v>312</v>
      </c>
      <c r="C316" s="40"/>
      <c r="D316" s="40"/>
      <c r="E316" s="40"/>
      <c r="F316" s="40"/>
      <c r="G316" s="40"/>
      <c r="H316" s="9"/>
      <c r="I316" s="9"/>
      <c r="J316" s="10"/>
    </row>
    <row r="317" spans="2:7" ht="9" customHeight="1">
      <c r="B317" s="37"/>
      <c r="C317" s="37"/>
      <c r="D317" s="37"/>
      <c r="E317" s="37"/>
      <c r="F317" s="37"/>
      <c r="G317" s="37"/>
    </row>
    <row r="318" spans="1:7" ht="12.75">
      <c r="A318" s="14"/>
      <c r="B318" s="51" t="s">
        <v>115</v>
      </c>
      <c r="C318" s="37"/>
      <c r="D318" s="37"/>
      <c r="E318" s="37"/>
      <c r="F318" s="37"/>
      <c r="G318" s="37"/>
    </row>
    <row r="319" ht="4.5" customHeight="1"/>
    <row r="320" spans="4:5" ht="12.75">
      <c r="D320" s="14"/>
      <c r="E320" t="s">
        <v>304</v>
      </c>
    </row>
    <row r="321" ht="5.25" customHeight="1"/>
    <row r="322" spans="4:5" ht="12.75">
      <c r="D322" s="14"/>
      <c r="E322" t="s">
        <v>116</v>
      </c>
    </row>
    <row r="323" ht="4.5" customHeight="1">
      <c r="D323" s="6"/>
    </row>
    <row r="324" spans="4:5" ht="14.25" customHeight="1">
      <c r="D324" s="14"/>
      <c r="E324" t="s">
        <v>313</v>
      </c>
    </row>
    <row r="325" ht="6" customHeight="1"/>
    <row r="326" spans="1:2" ht="15">
      <c r="A326" s="49" t="s">
        <v>117</v>
      </c>
      <c r="B326" t="s">
        <v>118</v>
      </c>
    </row>
    <row r="327" ht="12.75">
      <c r="B327" t="s">
        <v>119</v>
      </c>
    </row>
    <row r="328" ht="12.75">
      <c r="B328" t="s">
        <v>120</v>
      </c>
    </row>
    <row r="329" ht="12.75" customHeight="1"/>
    <row r="330" spans="2:10" ht="14.25" customHeight="1">
      <c r="B330" s="24" t="s">
        <v>121</v>
      </c>
      <c r="H330" s="17" t="s">
        <v>58</v>
      </c>
      <c r="I330" s="17" t="s">
        <v>60</v>
      </c>
      <c r="J330" s="17" t="s">
        <v>61</v>
      </c>
    </row>
    <row r="331" spans="2:10" ht="16.5" customHeight="1">
      <c r="B331" t="s">
        <v>122</v>
      </c>
      <c r="H331" s="53"/>
      <c r="I331" s="53">
        <v>31.96</v>
      </c>
      <c r="J331" s="127">
        <f>H331*I331</f>
        <v>0</v>
      </c>
    </row>
    <row r="332" ht="7.5" customHeight="1"/>
    <row r="333" spans="2:10" ht="17.25" customHeight="1">
      <c r="B333" t="s">
        <v>123</v>
      </c>
      <c r="H333" s="53"/>
      <c r="I333" s="53">
        <v>106.57</v>
      </c>
      <c r="J333" s="127">
        <f>H333*I333</f>
        <v>0</v>
      </c>
    </row>
    <row r="334" ht="8.25" customHeight="1"/>
    <row r="335" spans="2:10" ht="15.75" customHeight="1">
      <c r="B335" t="s">
        <v>124</v>
      </c>
      <c r="H335" s="53"/>
      <c r="I335" s="53">
        <v>170.52</v>
      </c>
      <c r="J335" s="127">
        <f>H335*I335</f>
        <v>0</v>
      </c>
    </row>
    <row r="336" ht="6" customHeight="1"/>
    <row r="337" spans="9:10" ht="17.25" customHeight="1">
      <c r="I337" s="121" t="s">
        <v>121</v>
      </c>
      <c r="J337" s="127">
        <f>J331+J333+J335</f>
        <v>0</v>
      </c>
    </row>
    <row r="338" s="16" customFormat="1" ht="12">
      <c r="B338" s="13" t="s">
        <v>309</v>
      </c>
    </row>
    <row r="339" ht="12.75" customHeight="1">
      <c r="B339" s="13" t="s">
        <v>286</v>
      </c>
    </row>
    <row r="340" ht="6.75" customHeight="1"/>
    <row r="341" ht="12.75">
      <c r="B341" s="24" t="s">
        <v>137</v>
      </c>
    </row>
    <row r="342" ht="3.75" customHeight="1"/>
    <row r="343" spans="2:11" ht="19.5" customHeight="1">
      <c r="B343" t="s">
        <v>134</v>
      </c>
      <c r="H343" s="50"/>
      <c r="I343" s="10"/>
      <c r="J343" s="127">
        <f>J337*10%</f>
        <v>0</v>
      </c>
      <c r="K343" s="49" t="s">
        <v>125</v>
      </c>
    </row>
    <row r="344" spans="1:11" ht="6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ht="14.25" customHeight="1"/>
    <row r="346" spans="1:10" ht="15">
      <c r="A346" s="49" t="s">
        <v>126</v>
      </c>
      <c r="B346" s="13" t="s">
        <v>127</v>
      </c>
      <c r="C346" s="13"/>
      <c r="D346" s="13"/>
      <c r="E346" s="13"/>
      <c r="F346" s="13"/>
      <c r="G346" s="13"/>
      <c r="H346" s="13"/>
      <c r="I346" s="13"/>
      <c r="J346" s="13"/>
    </row>
    <row r="347" spans="2:10" ht="12.75">
      <c r="B347" s="13" t="s">
        <v>128</v>
      </c>
      <c r="C347" s="13"/>
      <c r="D347" s="13"/>
      <c r="E347" s="13"/>
      <c r="F347" s="13"/>
      <c r="G347" s="13"/>
      <c r="H347" s="13"/>
      <c r="I347" s="13"/>
      <c r="J347" s="13"/>
    </row>
    <row r="348" s="13" customFormat="1" ht="12">
      <c r="B348" s="13" t="s">
        <v>129</v>
      </c>
    </row>
    <row r="349" s="13" customFormat="1" ht="12">
      <c r="B349" s="13" t="s">
        <v>130</v>
      </c>
    </row>
    <row r="350" s="13" customFormat="1" ht="9" customHeight="1"/>
    <row r="351" spans="2:9" ht="18" customHeight="1">
      <c r="B351" s="24" t="s">
        <v>131</v>
      </c>
      <c r="H351" s="151">
        <v>0</v>
      </c>
      <c r="I351" s="152"/>
    </row>
    <row r="352" spans="2:9" ht="16.5" customHeight="1">
      <c r="B352" s="24"/>
      <c r="H352" s="6"/>
      <c r="I352" s="6"/>
    </row>
    <row r="353" spans="2:11" ht="15">
      <c r="B353" s="24" t="s">
        <v>132</v>
      </c>
      <c r="H353" s="9"/>
      <c r="I353" s="122"/>
      <c r="J353" s="127">
        <f>H351*10%</f>
        <v>0</v>
      </c>
      <c r="K353" s="49" t="s">
        <v>133</v>
      </c>
    </row>
    <row r="354" spans="1:11" ht="6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9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0" ht="15">
      <c r="A356" s="49" t="s">
        <v>135</v>
      </c>
      <c r="B356" s="46" t="s">
        <v>136</v>
      </c>
      <c r="C356" s="13"/>
      <c r="D356" s="13"/>
      <c r="E356" s="13"/>
      <c r="F356" s="13"/>
      <c r="G356" s="13"/>
      <c r="H356" s="13"/>
      <c r="I356" s="13"/>
      <c r="J356" s="13"/>
    </row>
    <row r="357" spans="2:10" ht="12.75">
      <c r="B357" s="24" t="s">
        <v>257</v>
      </c>
      <c r="C357" s="13"/>
      <c r="D357" s="13"/>
      <c r="E357" s="13"/>
      <c r="F357" s="13"/>
      <c r="G357" s="13"/>
      <c r="H357" s="13"/>
      <c r="I357" s="13"/>
      <c r="J357" s="13"/>
    </row>
    <row r="358" s="13" customFormat="1" ht="9" customHeight="1"/>
    <row r="359" spans="1:2" s="13" customFormat="1" ht="12.75">
      <c r="A359" s="16" t="s">
        <v>146</v>
      </c>
      <c r="B359" s="46" t="s">
        <v>141</v>
      </c>
    </row>
    <row r="360" spans="1:9" s="13" customFormat="1" ht="12">
      <c r="A360" s="95" t="s">
        <v>138</v>
      </c>
      <c r="B360" s="96"/>
      <c r="C360" s="96"/>
      <c r="D360" s="97"/>
      <c r="E360" s="96" t="s">
        <v>139</v>
      </c>
      <c r="F360" s="97"/>
      <c r="G360" s="95" t="s">
        <v>140</v>
      </c>
      <c r="H360" s="97"/>
      <c r="I360" s="98">
        <v>0</v>
      </c>
    </row>
    <row r="361" spans="1:9" s="13" customFormat="1" ht="12">
      <c r="A361" s="95" t="s">
        <v>142</v>
      </c>
      <c r="B361" s="96"/>
      <c r="C361" s="96"/>
      <c r="D361" s="97"/>
      <c r="E361" s="95" t="s">
        <v>143</v>
      </c>
      <c r="F361" s="97"/>
      <c r="G361" s="95" t="s">
        <v>140</v>
      </c>
      <c r="H361" s="97"/>
      <c r="I361" s="98">
        <v>0.05</v>
      </c>
    </row>
    <row r="362" spans="1:9" s="13" customFormat="1" ht="12">
      <c r="A362" s="95" t="s">
        <v>144</v>
      </c>
      <c r="B362" s="96"/>
      <c r="C362" s="96"/>
      <c r="D362" s="97"/>
      <c r="E362" s="95" t="s">
        <v>145</v>
      </c>
      <c r="F362" s="97"/>
      <c r="G362" s="95" t="s">
        <v>140</v>
      </c>
      <c r="H362" s="97"/>
      <c r="I362" s="98">
        <v>0.1</v>
      </c>
    </row>
    <row r="363" spans="1:9" s="13" customFormat="1" ht="12">
      <c r="A363" s="95" t="s">
        <v>147</v>
      </c>
      <c r="B363" s="96"/>
      <c r="C363" s="96"/>
      <c r="D363" s="97"/>
      <c r="E363" s="95" t="s">
        <v>148</v>
      </c>
      <c r="F363" s="97"/>
      <c r="G363" s="95" t="s">
        <v>140</v>
      </c>
      <c r="H363" s="97"/>
      <c r="I363" s="98">
        <v>0.15</v>
      </c>
    </row>
    <row r="364" spans="1:9" s="13" customFormat="1" ht="12">
      <c r="A364" s="95" t="s">
        <v>151</v>
      </c>
      <c r="B364" s="96"/>
      <c r="C364" s="96"/>
      <c r="D364" s="97"/>
      <c r="E364" s="95" t="s">
        <v>150</v>
      </c>
      <c r="F364" s="97"/>
      <c r="G364" s="95" t="s">
        <v>140</v>
      </c>
      <c r="H364" s="97"/>
      <c r="I364" s="98">
        <v>0.2</v>
      </c>
    </row>
    <row r="365" spans="1:9" s="13" customFormat="1" ht="12">
      <c r="A365" s="95" t="s">
        <v>149</v>
      </c>
      <c r="B365" s="96"/>
      <c r="C365" s="96"/>
      <c r="D365" s="97"/>
      <c r="E365" s="95" t="s">
        <v>152</v>
      </c>
      <c r="F365" s="97"/>
      <c r="G365" s="95" t="s">
        <v>140</v>
      </c>
      <c r="H365" s="97"/>
      <c r="I365" s="98">
        <v>0.25</v>
      </c>
    </row>
    <row r="366" spans="1:9" s="13" customFormat="1" ht="12">
      <c r="A366" s="95" t="s">
        <v>211</v>
      </c>
      <c r="B366" s="96"/>
      <c r="C366" s="96"/>
      <c r="D366" s="97"/>
      <c r="E366" s="95" t="s">
        <v>153</v>
      </c>
      <c r="F366" s="97"/>
      <c r="G366" s="95" t="s">
        <v>140</v>
      </c>
      <c r="H366" s="97"/>
      <c r="I366" s="98">
        <v>0.3</v>
      </c>
    </row>
    <row r="367" spans="1:9" s="13" customFormat="1" ht="12">
      <c r="A367" s="95" t="s">
        <v>212</v>
      </c>
      <c r="B367" s="96"/>
      <c r="C367" s="96"/>
      <c r="D367" s="97"/>
      <c r="E367" s="95" t="s">
        <v>154</v>
      </c>
      <c r="F367" s="97"/>
      <c r="G367" s="95" t="s">
        <v>140</v>
      </c>
      <c r="H367" s="97"/>
      <c r="I367" s="98">
        <v>0.35</v>
      </c>
    </row>
    <row r="368" spans="1:9" s="13" customFormat="1" ht="12">
      <c r="A368" s="95" t="s">
        <v>213</v>
      </c>
      <c r="B368" s="96"/>
      <c r="C368" s="96"/>
      <c r="D368" s="97"/>
      <c r="E368" s="95" t="s">
        <v>156</v>
      </c>
      <c r="F368" s="97"/>
      <c r="G368" s="95" t="s">
        <v>140</v>
      </c>
      <c r="H368" s="97"/>
      <c r="I368" s="98">
        <v>0.4</v>
      </c>
    </row>
    <row r="369" spans="1:9" s="13" customFormat="1" ht="12">
      <c r="A369" s="95" t="s">
        <v>216</v>
      </c>
      <c r="B369" s="96"/>
      <c r="C369" s="96"/>
      <c r="D369" s="97"/>
      <c r="E369" s="95" t="s">
        <v>214</v>
      </c>
      <c r="F369" s="97"/>
      <c r="G369" s="95" t="s">
        <v>140</v>
      </c>
      <c r="H369" s="97"/>
      <c r="I369" s="98">
        <v>0.45</v>
      </c>
    </row>
    <row r="370" spans="1:9" s="13" customFormat="1" ht="12">
      <c r="A370" s="95" t="s">
        <v>155</v>
      </c>
      <c r="B370" s="96"/>
      <c r="C370" s="96"/>
      <c r="D370" s="97"/>
      <c r="E370" s="95" t="s">
        <v>215</v>
      </c>
      <c r="F370" s="97"/>
      <c r="G370" s="95" t="s">
        <v>140</v>
      </c>
      <c r="H370" s="97"/>
      <c r="I370" s="98">
        <v>0.5</v>
      </c>
    </row>
    <row r="372" spans="1:8" ht="12.75">
      <c r="A372" s="102" t="s">
        <v>64</v>
      </c>
      <c r="B372" t="s">
        <v>255</v>
      </c>
      <c r="G372" s="99">
        <v>208</v>
      </c>
      <c r="H372" s="16" t="s">
        <v>308</v>
      </c>
    </row>
    <row r="373" spans="1:11" ht="12.75">
      <c r="A373" s="102" t="s">
        <v>71</v>
      </c>
      <c r="B373" s="13" t="s">
        <v>307</v>
      </c>
      <c r="G373" s="100"/>
      <c r="H373" s="148">
        <f>G372*1.16*(1+K373%)</f>
        <v>241.27999999999997</v>
      </c>
      <c r="I373" s="149"/>
      <c r="J373" s="128">
        <f>'Pagina 7=DM 1977'!$D$33</f>
        <v>0</v>
      </c>
      <c r="K373" s="129">
        <f>'Pagina 7=DM 1977'!$J$40</f>
        <v>0</v>
      </c>
    </row>
    <row r="374" spans="1:10" ht="12.75">
      <c r="A374" s="102" t="s">
        <v>76</v>
      </c>
      <c r="B374" t="s">
        <v>288</v>
      </c>
      <c r="H374" s="146">
        <f>(J373+J374)*H373</f>
        <v>0</v>
      </c>
      <c r="I374" s="147"/>
      <c r="J374" s="128">
        <f>'Pagina 7=DM 1977'!$D$42</f>
        <v>0</v>
      </c>
    </row>
    <row r="375" spans="2:11" ht="15">
      <c r="B375" s="24" t="s">
        <v>289</v>
      </c>
      <c r="H375" s="15"/>
      <c r="I375" s="19"/>
      <c r="J375" s="127">
        <f>H374*10%</f>
        <v>0</v>
      </c>
      <c r="K375" s="49" t="s">
        <v>256</v>
      </c>
    </row>
  </sheetData>
  <mergeCells count="7">
    <mergeCell ref="F1:H1"/>
    <mergeCell ref="B1:C1"/>
    <mergeCell ref="B4:C4"/>
    <mergeCell ref="H374:I374"/>
    <mergeCell ref="H373:I373"/>
    <mergeCell ref="A103:J103"/>
    <mergeCell ref="H351:I351"/>
  </mergeCells>
  <printOptions/>
  <pageMargins left="0.49" right="0.53" top="0.38" bottom="0.52" header="0.26" footer="0.28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E24" sqref="E24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9.00390625" style="0" customWidth="1"/>
    <col min="4" max="5" width="11.8515625" style="0" customWidth="1"/>
    <col min="6" max="6" width="10.140625" style="0" customWidth="1"/>
    <col min="7" max="7" width="12.28125" style="0" customWidth="1"/>
    <col min="8" max="8" width="6.8515625" style="0" customWidth="1"/>
    <col min="9" max="9" width="4.421875" style="0" customWidth="1"/>
    <col min="10" max="10" width="4.57421875" style="0" customWidth="1"/>
  </cols>
  <sheetData>
    <row r="1" ht="12.75">
      <c r="A1" t="s">
        <v>157</v>
      </c>
    </row>
    <row r="2" ht="6" customHeight="1"/>
    <row r="3" ht="12.75">
      <c r="A3" t="s">
        <v>158</v>
      </c>
    </row>
    <row r="4" ht="9" customHeight="1"/>
    <row r="5" s="13" customFormat="1" ht="12">
      <c r="B5" s="13" t="s">
        <v>179</v>
      </c>
    </row>
    <row r="6" spans="2:7" ht="36" customHeight="1">
      <c r="B6" s="52" t="s">
        <v>159</v>
      </c>
      <c r="C6" s="52" t="s">
        <v>160</v>
      </c>
      <c r="D6" s="52" t="s">
        <v>161</v>
      </c>
      <c r="E6" s="52" t="s">
        <v>162</v>
      </c>
      <c r="F6" s="52" t="s">
        <v>163</v>
      </c>
      <c r="G6" s="52" t="s">
        <v>164</v>
      </c>
    </row>
    <row r="7" spans="2:7" s="55" customFormat="1" ht="9.75" customHeight="1">
      <c r="B7" s="56" t="s">
        <v>165</v>
      </c>
      <c r="C7" s="56" t="s">
        <v>166</v>
      </c>
      <c r="D7" s="56" t="s">
        <v>167</v>
      </c>
      <c r="E7" s="56" t="s">
        <v>175</v>
      </c>
      <c r="F7" s="56" t="s">
        <v>168</v>
      </c>
      <c r="G7" s="56" t="s">
        <v>176</v>
      </c>
    </row>
    <row r="8" spans="2:7" ht="15" customHeight="1">
      <c r="B8" s="17" t="s">
        <v>170</v>
      </c>
      <c r="C8" s="123"/>
      <c r="D8" s="53"/>
      <c r="E8" s="131" t="e">
        <f>D8/D13</f>
        <v>#DIV/0!</v>
      </c>
      <c r="F8" s="54">
        <v>0</v>
      </c>
      <c r="G8" s="132" t="e">
        <f>E8*F8</f>
        <v>#DIV/0!</v>
      </c>
    </row>
    <row r="9" spans="2:7" ht="15" customHeight="1">
      <c r="B9" s="17" t="s">
        <v>171</v>
      </c>
      <c r="C9" s="123"/>
      <c r="D9" s="53"/>
      <c r="E9" s="131" t="e">
        <f>D9/D13</f>
        <v>#DIV/0!</v>
      </c>
      <c r="F9" s="54">
        <v>5</v>
      </c>
      <c r="G9" s="132" t="e">
        <f>E9*F9</f>
        <v>#DIV/0!</v>
      </c>
    </row>
    <row r="10" spans="2:7" ht="15" customHeight="1">
      <c r="B10" s="17" t="s">
        <v>172</v>
      </c>
      <c r="C10" s="123"/>
      <c r="D10" s="53"/>
      <c r="E10" s="131" t="e">
        <f>D10/D13</f>
        <v>#DIV/0!</v>
      </c>
      <c r="F10" s="54">
        <v>15</v>
      </c>
      <c r="G10" s="132" t="e">
        <f>E10*F10</f>
        <v>#DIV/0!</v>
      </c>
    </row>
    <row r="11" spans="2:7" ht="15" customHeight="1">
      <c r="B11" s="17" t="s">
        <v>173</v>
      </c>
      <c r="C11" s="123"/>
      <c r="D11" s="53"/>
      <c r="E11" s="131" t="e">
        <f>D11/D13</f>
        <v>#DIV/0!</v>
      </c>
      <c r="F11" s="54">
        <v>30</v>
      </c>
      <c r="G11" s="132" t="e">
        <f>E11*F11</f>
        <v>#DIV/0!</v>
      </c>
    </row>
    <row r="12" spans="2:7" ht="14.25" customHeight="1" thickBot="1">
      <c r="B12" s="17" t="s">
        <v>174</v>
      </c>
      <c r="C12" s="123"/>
      <c r="D12" s="53"/>
      <c r="E12" s="131" t="e">
        <f>D12/D13</f>
        <v>#DIV/0!</v>
      </c>
      <c r="F12" s="54">
        <v>50</v>
      </c>
      <c r="G12" s="132" t="e">
        <f>E12*F12</f>
        <v>#DIV/0!</v>
      </c>
    </row>
    <row r="13" spans="3:8" ht="15" customHeight="1" thickBot="1">
      <c r="C13" s="23" t="s">
        <v>169</v>
      </c>
      <c r="D13" s="130">
        <f>SUM(D8:D12)</f>
        <v>0</v>
      </c>
      <c r="G13" t="s">
        <v>177</v>
      </c>
      <c r="H13" s="133" t="e">
        <f>SUM(G8:G12)</f>
        <v>#DIV/0!</v>
      </c>
    </row>
    <row r="14" ht="10.5" customHeight="1">
      <c r="H14" s="57" t="s">
        <v>178</v>
      </c>
    </row>
    <row r="15" ht="12.75">
      <c r="B15" s="58" t="s">
        <v>180</v>
      </c>
    </row>
    <row r="16" spans="2:6" ht="12.75">
      <c r="B16" t="s">
        <v>181</v>
      </c>
      <c r="F16" t="s">
        <v>195</v>
      </c>
    </row>
    <row r="17" spans="1:7" ht="34.5" customHeight="1">
      <c r="A17" s="59"/>
      <c r="B17" s="60" t="s">
        <v>182</v>
      </c>
      <c r="C17" s="61"/>
      <c r="D17" s="67" t="s">
        <v>183</v>
      </c>
      <c r="F17" s="155" t="s">
        <v>241</v>
      </c>
      <c r="G17" s="155"/>
    </row>
    <row r="18" spans="1:8" ht="9.75" customHeight="1">
      <c r="A18" s="18"/>
      <c r="B18" s="62" t="s">
        <v>184</v>
      </c>
      <c r="C18" s="19"/>
      <c r="D18" s="56" t="s">
        <v>185</v>
      </c>
      <c r="F18" s="56" t="s">
        <v>200</v>
      </c>
      <c r="G18" s="56" t="s">
        <v>201</v>
      </c>
      <c r="H18" s="56" t="s">
        <v>202</v>
      </c>
    </row>
    <row r="19" spans="1:8" ht="48" customHeight="1">
      <c r="A19" s="63" t="s">
        <v>187</v>
      </c>
      <c r="B19" s="153" t="s">
        <v>191</v>
      </c>
      <c r="C19" s="154"/>
      <c r="D19" s="53"/>
      <c r="F19" s="80" t="s">
        <v>197</v>
      </c>
      <c r="G19" s="70" t="s">
        <v>198</v>
      </c>
      <c r="H19" s="70" t="s">
        <v>199</v>
      </c>
    </row>
    <row r="20" spans="1:8" ht="33" customHeight="1">
      <c r="A20" s="64" t="s">
        <v>188</v>
      </c>
      <c r="B20" s="65" t="s">
        <v>192</v>
      </c>
      <c r="C20" s="4"/>
      <c r="D20" s="53"/>
      <c r="F20" s="63" t="s">
        <v>203</v>
      </c>
      <c r="G20" s="63" t="s">
        <v>207</v>
      </c>
      <c r="H20" s="74">
        <v>0</v>
      </c>
    </row>
    <row r="21" spans="1:8" ht="21.75" customHeight="1">
      <c r="A21" s="64" t="s">
        <v>189</v>
      </c>
      <c r="B21" s="65" t="s">
        <v>193</v>
      </c>
      <c r="C21" s="4"/>
      <c r="D21" s="53"/>
      <c r="F21" s="63" t="s">
        <v>204</v>
      </c>
      <c r="G21" s="63" t="s">
        <v>207</v>
      </c>
      <c r="H21" s="74">
        <v>10</v>
      </c>
    </row>
    <row r="22" spans="1:8" ht="15" customHeight="1">
      <c r="A22" s="64" t="s">
        <v>190</v>
      </c>
      <c r="B22" s="66" t="s">
        <v>194</v>
      </c>
      <c r="C22" s="19"/>
      <c r="D22" s="53"/>
      <c r="F22" s="71" t="s">
        <v>205</v>
      </c>
      <c r="G22" s="63" t="s">
        <v>207</v>
      </c>
      <c r="H22" s="74">
        <v>20</v>
      </c>
    </row>
    <row r="23" spans="3:8" ht="18.75" customHeight="1" thickBot="1">
      <c r="C23" s="23" t="s">
        <v>186</v>
      </c>
      <c r="D23" s="130">
        <f>SUM(D19:D22)</f>
        <v>0</v>
      </c>
      <c r="E23" s="137" t="s">
        <v>196</v>
      </c>
      <c r="F23" s="63" t="s">
        <v>206</v>
      </c>
      <c r="G23" s="63" t="s">
        <v>207</v>
      </c>
      <c r="H23" s="75">
        <v>30</v>
      </c>
    </row>
    <row r="24" spans="4:8" ht="21.75" customHeight="1" thickBot="1">
      <c r="D24" s="68" t="s">
        <v>209</v>
      </c>
      <c r="E24" s="138" t="e">
        <f>D23/D13*100</f>
        <v>#DIV/0!</v>
      </c>
      <c r="F24" s="73" t="s">
        <v>210</v>
      </c>
      <c r="G24" s="72" t="s">
        <v>208</v>
      </c>
      <c r="H24" s="124"/>
    </row>
    <row r="25" spans="5:8" ht="12.75" customHeight="1">
      <c r="E25" s="24"/>
      <c r="H25" s="57" t="s">
        <v>178</v>
      </c>
    </row>
    <row r="26" spans="1:6" s="13" customFormat="1" ht="12.75">
      <c r="A26" s="13" t="s">
        <v>217</v>
      </c>
      <c r="F26" t="s">
        <v>232</v>
      </c>
    </row>
    <row r="27" spans="2:6" s="13" customFormat="1" ht="12.75">
      <c r="B27" s="13" t="s">
        <v>218</v>
      </c>
      <c r="F27" s="81" t="s">
        <v>233</v>
      </c>
    </row>
    <row r="28" spans="1:8" ht="27.75">
      <c r="A28" s="59"/>
      <c r="B28" s="77" t="s">
        <v>219</v>
      </c>
      <c r="C28" s="69" t="s">
        <v>220</v>
      </c>
      <c r="D28" s="67" t="s">
        <v>221</v>
      </c>
      <c r="F28" s="80" t="s">
        <v>237</v>
      </c>
      <c r="G28" s="80" t="s">
        <v>198</v>
      </c>
      <c r="H28" s="80" t="s">
        <v>238</v>
      </c>
    </row>
    <row r="29" spans="1:8" ht="10.5" customHeight="1">
      <c r="A29" s="18"/>
      <c r="B29" s="76" t="s">
        <v>222</v>
      </c>
      <c r="C29" s="76" t="s">
        <v>223</v>
      </c>
      <c r="D29" s="56" t="s">
        <v>224</v>
      </c>
      <c r="F29" s="56" t="s">
        <v>234</v>
      </c>
      <c r="G29" s="56" t="s">
        <v>235</v>
      </c>
      <c r="H29" s="56" t="s">
        <v>236</v>
      </c>
    </row>
    <row r="30" spans="1:8" ht="18.75">
      <c r="A30" s="78">
        <v>1</v>
      </c>
      <c r="B30" s="79" t="s">
        <v>225</v>
      </c>
      <c r="C30" s="80" t="s">
        <v>227</v>
      </c>
      <c r="D30" s="53">
        <f>D13</f>
        <v>0</v>
      </c>
      <c r="F30" s="17">
        <v>0</v>
      </c>
      <c r="G30" s="63" t="s">
        <v>207</v>
      </c>
      <c r="H30" s="74">
        <v>0</v>
      </c>
    </row>
    <row r="31" spans="1:8" ht="27.75">
      <c r="A31" s="78">
        <v>2</v>
      </c>
      <c r="B31" s="79" t="s">
        <v>226</v>
      </c>
      <c r="C31" s="80" t="s">
        <v>228</v>
      </c>
      <c r="D31" s="53">
        <f>D23</f>
        <v>0</v>
      </c>
      <c r="F31" s="17">
        <v>1</v>
      </c>
      <c r="G31" s="63" t="s">
        <v>207</v>
      </c>
      <c r="H31" s="74">
        <v>10</v>
      </c>
    </row>
    <row r="32" spans="1:8" ht="19.5" thickBot="1">
      <c r="A32" s="83">
        <v>3</v>
      </c>
      <c r="B32" s="84" t="s">
        <v>229</v>
      </c>
      <c r="C32" s="85" t="s">
        <v>230</v>
      </c>
      <c r="D32" s="136">
        <f>D31*0.6</f>
        <v>0</v>
      </c>
      <c r="F32" s="17">
        <v>2</v>
      </c>
      <c r="G32" s="63" t="s">
        <v>207</v>
      </c>
      <c r="H32" s="74">
        <v>20</v>
      </c>
    </row>
    <row r="33" spans="1:8" ht="27.75" customHeight="1" thickBot="1">
      <c r="A33" s="86">
        <v>4</v>
      </c>
      <c r="B33" s="87" t="s">
        <v>239</v>
      </c>
      <c r="C33" s="88" t="s">
        <v>231</v>
      </c>
      <c r="D33" s="135">
        <f>D30+D32</f>
        <v>0</v>
      </c>
      <c r="F33" s="17">
        <v>3</v>
      </c>
      <c r="G33" s="63" t="s">
        <v>207</v>
      </c>
      <c r="H33" s="74">
        <v>30</v>
      </c>
    </row>
    <row r="34" spans="6:8" ht="12.75">
      <c r="F34" s="17">
        <v>4</v>
      </c>
      <c r="G34" s="63" t="s">
        <v>207</v>
      </c>
      <c r="H34" s="82">
        <v>40</v>
      </c>
    </row>
    <row r="35" spans="1:8" ht="13.5" thickBot="1">
      <c r="A35" s="13"/>
      <c r="B35" s="13"/>
      <c r="C35" s="13"/>
      <c r="D35" s="13"/>
      <c r="F35" s="17">
        <v>5</v>
      </c>
      <c r="G35" s="63" t="s">
        <v>207</v>
      </c>
      <c r="H35" s="82">
        <v>50</v>
      </c>
    </row>
    <row r="36" spans="1:8" ht="22.5" customHeight="1" thickBot="1">
      <c r="A36" s="156" t="s">
        <v>242</v>
      </c>
      <c r="B36" s="156"/>
      <c r="C36" s="156"/>
      <c r="D36" s="156"/>
      <c r="G36" s="72" t="s">
        <v>240</v>
      </c>
      <c r="H36" s="134"/>
    </row>
    <row r="37" spans="1:8" ht="22.5">
      <c r="A37" s="59"/>
      <c r="B37" s="77" t="s">
        <v>219</v>
      </c>
      <c r="C37" s="69" t="s">
        <v>220</v>
      </c>
      <c r="D37" s="67" t="s">
        <v>221</v>
      </c>
      <c r="H37" s="57" t="s">
        <v>209</v>
      </c>
    </row>
    <row r="38" spans="1:10" ht="13.5" thickBot="1">
      <c r="A38" s="18"/>
      <c r="B38" s="76" t="s">
        <v>243</v>
      </c>
      <c r="C38" s="76" t="s">
        <v>244</v>
      </c>
      <c r="D38" s="56" t="s">
        <v>245</v>
      </c>
      <c r="I38" s="56" t="s">
        <v>251</v>
      </c>
      <c r="J38" s="56" t="s">
        <v>252</v>
      </c>
    </row>
    <row r="39" spans="1:10" ht="34.5" thickBot="1">
      <c r="A39" s="78">
        <v>1</v>
      </c>
      <c r="B39" s="79" t="s">
        <v>247</v>
      </c>
      <c r="C39" s="80" t="s">
        <v>228</v>
      </c>
      <c r="D39" s="53"/>
      <c r="G39" s="90" t="s">
        <v>253</v>
      </c>
      <c r="H39" s="133" t="e">
        <f>H13+H24+H36</f>
        <v>#DIV/0!</v>
      </c>
      <c r="I39" s="91" t="s">
        <v>250</v>
      </c>
      <c r="J39" s="94" t="s">
        <v>254</v>
      </c>
    </row>
    <row r="40" spans="1:10" ht="18.75">
      <c r="A40" s="78">
        <v>2</v>
      </c>
      <c r="B40" s="79" t="s">
        <v>248</v>
      </c>
      <c r="C40" s="80" t="s">
        <v>246</v>
      </c>
      <c r="D40" s="53"/>
      <c r="G40" s="101" t="s">
        <v>287</v>
      </c>
      <c r="I40" s="125"/>
      <c r="J40" s="126"/>
    </row>
    <row r="41" spans="1:10" ht="19.5" thickBot="1">
      <c r="A41" s="83">
        <v>3</v>
      </c>
      <c r="B41" s="84" t="s">
        <v>229</v>
      </c>
      <c r="C41" s="85" t="s">
        <v>230</v>
      </c>
      <c r="D41" s="136">
        <f>D40*0.6</f>
        <v>0</v>
      </c>
      <c r="I41" s="92"/>
      <c r="J41" s="93" t="s">
        <v>133</v>
      </c>
    </row>
    <row r="42" spans="1:4" ht="29.25" thickBot="1">
      <c r="A42" s="86">
        <v>4</v>
      </c>
      <c r="B42" s="87" t="s">
        <v>305</v>
      </c>
      <c r="C42" s="88" t="s">
        <v>249</v>
      </c>
      <c r="D42" s="135">
        <f>D39+D41</f>
        <v>0</v>
      </c>
    </row>
  </sheetData>
  <mergeCells count="3">
    <mergeCell ref="B19:C19"/>
    <mergeCell ref="F17:G17"/>
    <mergeCell ref="A36:D36"/>
  </mergeCells>
  <printOptions/>
  <pageMargins left="0.51" right="0.56" top="0.28" bottom="0.38" header="0.24" footer="0.2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34">
      <selection activeCell="G46" sqref="G46"/>
    </sheetView>
  </sheetViews>
  <sheetFormatPr defaultColWidth="9.140625" defaultRowHeight="12.75"/>
  <cols>
    <col min="1" max="1" width="1.57421875" style="0" customWidth="1"/>
    <col min="2" max="2" width="4.7109375" style="0" customWidth="1"/>
    <col min="3" max="3" width="3.7109375" style="0" customWidth="1"/>
    <col min="4" max="4" width="31.57421875" style="0" customWidth="1"/>
    <col min="5" max="5" width="3.7109375" style="0" customWidth="1"/>
    <col min="6" max="6" width="5.00390625" style="0" customWidth="1"/>
    <col min="7" max="7" width="3.28125" style="0" customWidth="1"/>
    <col min="8" max="8" width="29.7109375" style="0" customWidth="1"/>
    <col min="9" max="9" width="3.140625" style="0" customWidth="1"/>
  </cols>
  <sheetData>
    <row r="2" spans="3:8" ht="16.5" customHeight="1">
      <c r="C2" s="59"/>
      <c r="D2" s="3"/>
      <c r="E2" s="103" t="s">
        <v>258</v>
      </c>
      <c r="F2" s="3"/>
      <c r="G2" s="3"/>
      <c r="H2" s="4"/>
    </row>
    <row r="3" spans="3:8" ht="15" customHeight="1">
      <c r="C3" s="8"/>
      <c r="D3" s="9"/>
      <c r="E3" s="104" t="s">
        <v>259</v>
      </c>
      <c r="F3" s="9"/>
      <c r="G3" s="9"/>
      <c r="H3" s="10"/>
    </row>
    <row r="5" spans="2:9" ht="16.5" customHeight="1">
      <c r="B5" s="59"/>
      <c r="C5" s="3"/>
      <c r="D5" s="103" t="s">
        <v>260</v>
      </c>
      <c r="E5" s="4"/>
      <c r="F5" s="59"/>
      <c r="G5" s="3" t="s">
        <v>303</v>
      </c>
      <c r="H5" s="103"/>
      <c r="I5" s="4"/>
    </row>
    <row r="6" spans="2:9" ht="12.75">
      <c r="B6" s="5"/>
      <c r="C6" s="6"/>
      <c r="D6" s="11" t="s">
        <v>261</v>
      </c>
      <c r="E6" s="7"/>
      <c r="F6" s="5"/>
      <c r="G6" s="6"/>
      <c r="H6" s="6"/>
      <c r="I6" s="7"/>
    </row>
    <row r="7" spans="2:9" ht="6" customHeight="1">
      <c r="B7" s="5"/>
      <c r="C7" s="6"/>
      <c r="D7" s="6"/>
      <c r="E7" s="7"/>
      <c r="F7" s="5"/>
      <c r="G7" s="6"/>
      <c r="H7" s="6"/>
      <c r="I7" s="7"/>
    </row>
    <row r="8" spans="2:9" ht="18" customHeight="1">
      <c r="B8" s="5"/>
      <c r="C8" s="14" t="s">
        <v>64</v>
      </c>
      <c r="D8" s="140">
        <f>'Pagine da 1 a 6'!$J$112</f>
        <v>0</v>
      </c>
      <c r="E8" s="7"/>
      <c r="F8" s="5"/>
      <c r="G8" s="14"/>
      <c r="H8" s="6" t="s">
        <v>264</v>
      </c>
      <c r="I8" s="7"/>
    </row>
    <row r="9" spans="2:9" ht="5.25" customHeight="1">
      <c r="B9" s="5"/>
      <c r="C9" s="6"/>
      <c r="D9" s="6"/>
      <c r="E9" s="7"/>
      <c r="F9" s="5"/>
      <c r="G9" s="6"/>
      <c r="H9" s="6"/>
      <c r="I9" s="7"/>
    </row>
    <row r="10" spans="2:9" ht="18" customHeight="1">
      <c r="B10" s="5"/>
      <c r="C10" s="14" t="s">
        <v>70</v>
      </c>
      <c r="D10" s="140">
        <f>'Pagine da 1 a 6'!$J$137</f>
        <v>0</v>
      </c>
      <c r="E10" s="7"/>
      <c r="F10" s="5"/>
      <c r="G10" s="6"/>
      <c r="H10" s="6" t="s">
        <v>263</v>
      </c>
      <c r="I10" s="7"/>
    </row>
    <row r="11" spans="2:9" ht="7.5" customHeight="1">
      <c r="B11" s="5"/>
      <c r="C11" s="6"/>
      <c r="D11" s="6"/>
      <c r="E11" s="7"/>
      <c r="F11" s="5"/>
      <c r="G11" s="6"/>
      <c r="H11" s="6"/>
      <c r="I11" s="7"/>
    </row>
    <row r="12" spans="2:9" ht="18" customHeight="1">
      <c r="B12" s="5"/>
      <c r="C12" s="14" t="s">
        <v>71</v>
      </c>
      <c r="D12" s="140">
        <f>'Pagine da 1 a 6'!$J$157</f>
        <v>0</v>
      </c>
      <c r="E12" s="7"/>
      <c r="F12" s="5"/>
      <c r="G12" s="14"/>
      <c r="H12" s="6" t="s">
        <v>290</v>
      </c>
      <c r="I12" s="7"/>
    </row>
    <row r="13" spans="2:9" ht="5.25" customHeight="1">
      <c r="B13" s="5"/>
      <c r="C13" s="6"/>
      <c r="D13" s="6"/>
      <c r="E13" s="7"/>
      <c r="F13" s="5"/>
      <c r="G13" s="6"/>
      <c r="H13" s="6"/>
      <c r="I13" s="7"/>
    </row>
    <row r="14" spans="2:9" ht="18" customHeight="1">
      <c r="B14" s="5"/>
      <c r="C14" s="106" t="s">
        <v>76</v>
      </c>
      <c r="D14" s="140">
        <f>'Pagine da 1 a 6'!$J$178</f>
        <v>0</v>
      </c>
      <c r="E14" s="7"/>
      <c r="F14" s="5"/>
      <c r="G14" s="6"/>
      <c r="H14" s="139">
        <f>D26/4</f>
        <v>0</v>
      </c>
      <c r="I14" s="7"/>
    </row>
    <row r="15" spans="2:9" ht="4.5" customHeight="1">
      <c r="B15" s="5"/>
      <c r="C15" s="105"/>
      <c r="D15" s="6"/>
      <c r="E15" s="7"/>
      <c r="F15" s="5"/>
      <c r="G15" s="6"/>
      <c r="H15" s="6"/>
      <c r="I15" s="7"/>
    </row>
    <row r="16" spans="2:9" ht="18" customHeight="1">
      <c r="B16" s="5"/>
      <c r="C16" s="106" t="s">
        <v>81</v>
      </c>
      <c r="D16" s="140">
        <f>'Pagine da 1 a 6'!$J$199</f>
        <v>0</v>
      </c>
      <c r="E16" s="7"/>
      <c r="F16" s="5"/>
      <c r="G16" s="6"/>
      <c r="H16" s="6" t="s">
        <v>265</v>
      </c>
      <c r="I16" s="7"/>
    </row>
    <row r="17" spans="2:9" ht="3.75" customHeight="1">
      <c r="B17" s="5"/>
      <c r="C17" s="105"/>
      <c r="D17" s="6"/>
      <c r="E17" s="7"/>
      <c r="F17" s="5"/>
      <c r="G17" s="6"/>
      <c r="H17" s="6"/>
      <c r="I17" s="7"/>
    </row>
    <row r="18" spans="2:9" ht="18" customHeight="1">
      <c r="B18" s="5"/>
      <c r="C18" s="106" t="s">
        <v>90</v>
      </c>
      <c r="D18" s="140">
        <f>'Pagine da 1 a 6'!$J$217</f>
        <v>0</v>
      </c>
      <c r="E18" s="7"/>
      <c r="F18" s="5"/>
      <c r="G18" s="6"/>
      <c r="H18" s="6" t="s">
        <v>266</v>
      </c>
      <c r="I18" s="7"/>
    </row>
    <row r="19" spans="2:9" ht="3.75" customHeight="1">
      <c r="B19" s="5"/>
      <c r="C19" s="105"/>
      <c r="D19" s="6"/>
      <c r="E19" s="7"/>
      <c r="F19" s="5"/>
      <c r="G19" s="6"/>
      <c r="H19" s="6"/>
      <c r="I19" s="7"/>
    </row>
    <row r="20" spans="2:9" ht="18" customHeight="1">
      <c r="B20" s="5"/>
      <c r="C20" s="106" t="s">
        <v>98</v>
      </c>
      <c r="D20" s="140">
        <f>'Pagine da 1 a 6'!$J$236</f>
        <v>0</v>
      </c>
      <c r="E20" s="7"/>
      <c r="F20" s="5"/>
      <c r="G20" s="6"/>
      <c r="H20" s="6" t="s">
        <v>267</v>
      </c>
      <c r="I20" s="7"/>
    </row>
    <row r="21" spans="2:9" ht="3" customHeight="1">
      <c r="B21" s="5"/>
      <c r="C21" s="105"/>
      <c r="D21" s="6"/>
      <c r="E21" s="7"/>
      <c r="F21" s="5"/>
      <c r="G21" s="6"/>
      <c r="H21" s="6"/>
      <c r="I21" s="7"/>
    </row>
    <row r="22" spans="2:9" ht="17.25" customHeight="1">
      <c r="B22" s="5"/>
      <c r="C22" s="106" t="s">
        <v>102</v>
      </c>
      <c r="D22" s="140">
        <f>'Pagine da 1 a 6'!$J$262</f>
        <v>0</v>
      </c>
      <c r="E22" s="7"/>
      <c r="F22" s="5"/>
      <c r="G22" s="6"/>
      <c r="H22" s="6" t="s">
        <v>268</v>
      </c>
      <c r="I22" s="7"/>
    </row>
    <row r="23" spans="2:9" ht="3" customHeight="1">
      <c r="B23" s="5"/>
      <c r="C23" s="105"/>
      <c r="D23" s="6"/>
      <c r="E23" s="7"/>
      <c r="F23" s="5"/>
      <c r="G23" s="6"/>
      <c r="H23" s="6"/>
      <c r="I23" s="7"/>
    </row>
    <row r="24" spans="2:9" ht="18" customHeight="1">
      <c r="B24" s="5"/>
      <c r="C24" s="106" t="s">
        <v>108</v>
      </c>
      <c r="D24" s="127">
        <f>'Pagine da 1 a 6'!$J$294</f>
        <v>0</v>
      </c>
      <c r="E24" s="7"/>
      <c r="F24" s="5"/>
      <c r="G24" s="6" t="s">
        <v>302</v>
      </c>
      <c r="I24" s="7"/>
    </row>
    <row r="25" spans="2:9" ht="9" customHeight="1" thickBot="1">
      <c r="B25" s="5"/>
      <c r="C25" s="105"/>
      <c r="D25" s="6"/>
      <c r="E25" s="7"/>
      <c r="F25" s="5"/>
      <c r="G25" s="6"/>
      <c r="H25" s="6"/>
      <c r="I25" s="7"/>
    </row>
    <row r="26" spans="2:9" ht="19.5" customHeight="1" thickBot="1">
      <c r="B26" s="89"/>
      <c r="C26" s="109" t="s">
        <v>262</v>
      </c>
      <c r="D26" s="141">
        <f>SUM(D8:D24)</f>
        <v>0</v>
      </c>
      <c r="E26" s="7"/>
      <c r="F26" s="5"/>
      <c r="G26" s="14"/>
      <c r="H26" s="160" t="s">
        <v>276</v>
      </c>
      <c r="I26" s="7"/>
    </row>
    <row r="27" spans="2:9" ht="36" customHeight="1">
      <c r="B27" s="157" t="s">
        <v>272</v>
      </c>
      <c r="C27" s="156"/>
      <c r="D27" s="108"/>
      <c r="E27" s="7"/>
      <c r="F27" s="5"/>
      <c r="G27" s="6"/>
      <c r="H27" s="160"/>
      <c r="I27" s="7"/>
    </row>
    <row r="28" spans="2:9" ht="22.5" customHeight="1">
      <c r="B28" s="158" t="s">
        <v>271</v>
      </c>
      <c r="C28" s="159"/>
      <c r="D28" s="127">
        <f>D26-D27</f>
        <v>0</v>
      </c>
      <c r="E28" s="7"/>
      <c r="F28" s="5"/>
      <c r="G28" s="6"/>
      <c r="H28" s="6"/>
      <c r="I28" s="7"/>
    </row>
    <row r="29" spans="2:9" ht="5.25" customHeight="1">
      <c r="B29" s="8"/>
      <c r="C29" s="9"/>
      <c r="D29" s="9"/>
      <c r="E29" s="10"/>
      <c r="F29" s="8"/>
      <c r="G29" s="9"/>
      <c r="H29" s="9"/>
      <c r="I29" s="10"/>
    </row>
    <row r="30" ht="12.75">
      <c r="D30" s="15"/>
    </row>
    <row r="31" spans="2:9" ht="18.75" customHeight="1">
      <c r="B31" s="59"/>
      <c r="C31" s="107" t="s">
        <v>269</v>
      </c>
      <c r="E31" s="4"/>
      <c r="F31" s="59"/>
      <c r="G31" s="3" t="s">
        <v>303</v>
      </c>
      <c r="H31" s="103"/>
      <c r="I31" s="4"/>
    </row>
    <row r="32" spans="2:9" ht="12.75">
      <c r="B32" s="5"/>
      <c r="C32" s="6"/>
      <c r="D32" s="11" t="s">
        <v>270</v>
      </c>
      <c r="E32" s="7"/>
      <c r="F32" s="5"/>
      <c r="G32" s="6"/>
      <c r="H32" s="6"/>
      <c r="I32" s="7"/>
    </row>
    <row r="33" spans="2:9" ht="6" customHeight="1">
      <c r="B33" s="5"/>
      <c r="C33" s="6"/>
      <c r="D33" s="6"/>
      <c r="E33" s="7"/>
      <c r="F33" s="5"/>
      <c r="G33" s="6"/>
      <c r="H33" s="6"/>
      <c r="I33" s="7"/>
    </row>
    <row r="34" spans="2:9" ht="18" customHeight="1">
      <c r="B34" s="5"/>
      <c r="C34" s="14" t="s">
        <v>125</v>
      </c>
      <c r="D34" s="140">
        <f>'Pagine da 1 a 6'!$J$343</f>
        <v>0</v>
      </c>
      <c r="E34" s="7"/>
      <c r="F34" s="5"/>
      <c r="G34" s="14"/>
      <c r="H34" s="6" t="s">
        <v>264</v>
      </c>
      <c r="I34" s="7"/>
    </row>
    <row r="35" spans="2:9" ht="5.25" customHeight="1">
      <c r="B35" s="5"/>
      <c r="C35" s="6"/>
      <c r="D35" s="6"/>
      <c r="E35" s="7"/>
      <c r="F35" s="5"/>
      <c r="G35" s="6"/>
      <c r="H35" s="6"/>
      <c r="I35" s="7"/>
    </row>
    <row r="36" spans="2:9" ht="18" customHeight="1">
      <c r="B36" s="5"/>
      <c r="C36" s="14" t="s">
        <v>133</v>
      </c>
      <c r="D36" s="140">
        <f>'Pagine da 1 a 6'!$J$353</f>
        <v>0</v>
      </c>
      <c r="E36" s="7"/>
      <c r="F36" s="5"/>
      <c r="G36" s="6"/>
      <c r="H36" s="6" t="s">
        <v>263</v>
      </c>
      <c r="I36" s="7"/>
    </row>
    <row r="37" spans="2:9" ht="3.75" customHeight="1">
      <c r="B37" s="5"/>
      <c r="C37" s="6"/>
      <c r="D37" s="6"/>
      <c r="E37" s="7"/>
      <c r="F37" s="5"/>
      <c r="G37" s="6"/>
      <c r="H37" s="6"/>
      <c r="I37" s="7"/>
    </row>
    <row r="38" spans="2:9" ht="18" customHeight="1">
      <c r="B38" s="5"/>
      <c r="C38" s="14" t="s">
        <v>256</v>
      </c>
      <c r="D38" s="140">
        <f>'Pagine da 1 a 6'!$J$375</f>
        <v>0</v>
      </c>
      <c r="E38" s="7"/>
      <c r="F38" s="5"/>
      <c r="G38" s="6"/>
      <c r="H38" s="6"/>
      <c r="I38" s="7"/>
    </row>
    <row r="39" spans="2:9" ht="5.25" customHeight="1" thickBot="1">
      <c r="B39" s="5"/>
      <c r="C39" s="6"/>
      <c r="D39" s="6"/>
      <c r="E39" s="7"/>
      <c r="F39" s="5"/>
      <c r="G39" s="6"/>
      <c r="H39" s="6"/>
      <c r="I39" s="7"/>
    </row>
    <row r="40" spans="2:9" ht="18" customHeight="1" thickBot="1">
      <c r="B40" s="89"/>
      <c r="C40" s="109" t="s">
        <v>262</v>
      </c>
      <c r="D40" s="141">
        <f>SUM(D34:D38)</f>
        <v>0</v>
      </c>
      <c r="E40" s="7"/>
      <c r="F40" s="5"/>
      <c r="G40" s="14"/>
      <c r="H40" s="6" t="s">
        <v>273</v>
      </c>
      <c r="I40" s="7"/>
    </row>
    <row r="41" spans="2:9" ht="4.5" customHeight="1" thickBot="1">
      <c r="B41" s="5"/>
      <c r="C41" s="105"/>
      <c r="D41" s="6"/>
      <c r="E41" s="7"/>
      <c r="F41" s="5"/>
      <c r="G41" s="6"/>
      <c r="H41" s="6"/>
      <c r="I41" s="7"/>
    </row>
    <row r="42" spans="2:9" ht="18" customHeight="1">
      <c r="B42" s="161" t="s">
        <v>301</v>
      </c>
      <c r="C42" s="162"/>
      <c r="D42" s="162"/>
      <c r="E42" s="163"/>
      <c r="F42" s="6"/>
      <c r="G42" s="6" t="s">
        <v>293</v>
      </c>
      <c r="H42" s="139">
        <f>D40/2</f>
        <v>0</v>
      </c>
      <c r="I42" s="7"/>
    </row>
    <row r="43" spans="2:9" ht="18" customHeight="1">
      <c r="B43" s="164"/>
      <c r="C43" s="165"/>
      <c r="D43" s="165"/>
      <c r="E43" s="166"/>
      <c r="F43" s="6"/>
      <c r="G43" s="6"/>
      <c r="H43" s="6" t="s">
        <v>274</v>
      </c>
      <c r="I43" s="7"/>
    </row>
    <row r="44" spans="2:9" ht="18" customHeight="1">
      <c r="B44" s="164"/>
      <c r="C44" s="165"/>
      <c r="D44" s="165"/>
      <c r="E44" s="166"/>
      <c r="F44" s="6"/>
      <c r="G44" s="6"/>
      <c r="H44" s="6" t="s">
        <v>268</v>
      </c>
      <c r="I44" s="7"/>
    </row>
    <row r="45" spans="2:9" ht="17.25" customHeight="1">
      <c r="B45" s="164"/>
      <c r="C45" s="165"/>
      <c r="D45" s="165"/>
      <c r="E45" s="166"/>
      <c r="F45" s="6"/>
      <c r="G45" s="6" t="s">
        <v>306</v>
      </c>
      <c r="I45" s="7"/>
    </row>
    <row r="46" spans="2:9" ht="18" customHeight="1">
      <c r="B46" s="164"/>
      <c r="C46" s="165"/>
      <c r="D46" s="165"/>
      <c r="E46" s="166"/>
      <c r="F46" s="6"/>
      <c r="G46" s="6"/>
      <c r="H46" t="s">
        <v>275</v>
      </c>
      <c r="I46" s="7"/>
    </row>
    <row r="47" spans="2:9" ht="12.75" customHeight="1" thickBot="1">
      <c r="B47" s="167"/>
      <c r="C47" s="168"/>
      <c r="D47" s="168"/>
      <c r="E47" s="169"/>
      <c r="F47" s="9"/>
      <c r="G47" s="9"/>
      <c r="H47" s="9"/>
      <c r="I47" s="10"/>
    </row>
    <row r="48" ht="6" customHeight="1"/>
    <row r="49" spans="2:8" ht="14.25">
      <c r="B49" s="59"/>
      <c r="C49" s="110" t="s">
        <v>277</v>
      </c>
      <c r="D49" s="3"/>
      <c r="E49" s="3"/>
      <c r="F49" s="3"/>
      <c r="G49" s="3"/>
      <c r="H49" s="4"/>
    </row>
    <row r="50" spans="2:8" ht="6.75" customHeight="1">
      <c r="B50" s="5"/>
      <c r="C50" s="6"/>
      <c r="D50" s="6"/>
      <c r="E50" s="6"/>
      <c r="F50" s="6"/>
      <c r="G50" s="6"/>
      <c r="H50" s="7"/>
    </row>
    <row r="51" spans="2:8" ht="12.75">
      <c r="B51" s="5"/>
      <c r="C51" s="14"/>
      <c r="D51" s="6" t="s">
        <v>278</v>
      </c>
      <c r="E51" s="6"/>
      <c r="F51" s="6"/>
      <c r="G51" s="6"/>
      <c r="H51" s="7"/>
    </row>
    <row r="52" spans="2:8" ht="6" customHeight="1">
      <c r="B52" s="5"/>
      <c r="C52" s="6"/>
      <c r="D52" s="6"/>
      <c r="E52" s="6"/>
      <c r="F52" s="6"/>
      <c r="G52" s="6"/>
      <c r="H52" s="7"/>
    </row>
    <row r="53" spans="2:8" ht="12.75">
      <c r="B53" s="5"/>
      <c r="C53" s="14"/>
      <c r="D53" s="6" t="s">
        <v>279</v>
      </c>
      <c r="E53" s="6"/>
      <c r="F53" s="6"/>
      <c r="G53" s="6"/>
      <c r="H53" s="7"/>
    </row>
    <row r="54" spans="2:8" ht="6.75" customHeight="1">
      <c r="B54" s="5"/>
      <c r="C54" s="6"/>
      <c r="D54" s="6"/>
      <c r="E54" s="6"/>
      <c r="F54" s="6"/>
      <c r="G54" s="6"/>
      <c r="H54" s="7"/>
    </row>
    <row r="55" spans="2:8" ht="12.75">
      <c r="B55" s="5"/>
      <c r="C55" s="14"/>
      <c r="D55" s="6" t="s">
        <v>280</v>
      </c>
      <c r="E55" s="6"/>
      <c r="F55" s="6"/>
      <c r="G55" s="6"/>
      <c r="H55" s="7"/>
    </row>
    <row r="56" spans="2:8" ht="12.75">
      <c r="B56" s="8"/>
      <c r="C56" s="9"/>
      <c r="D56" s="9" t="s">
        <v>281</v>
      </c>
      <c r="E56" s="9"/>
      <c r="F56" s="9"/>
      <c r="G56" s="9"/>
      <c r="H56" s="10"/>
    </row>
    <row r="58" spans="2:8" ht="12.75">
      <c r="B58" t="s">
        <v>282</v>
      </c>
      <c r="H58" t="s">
        <v>283</v>
      </c>
    </row>
    <row r="60" spans="7:8" ht="12.75">
      <c r="G60" t="s">
        <v>285</v>
      </c>
      <c r="H60" t="s">
        <v>284</v>
      </c>
    </row>
  </sheetData>
  <mergeCells count="4">
    <mergeCell ref="B27:C27"/>
    <mergeCell ref="B28:C28"/>
    <mergeCell ref="H26:H27"/>
    <mergeCell ref="B42:E47"/>
  </mergeCells>
  <printOptions/>
  <pageMargins left="0.58" right="0.63" top="0.3937007874015748" bottom="0.47" header="0.31496062992125984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Fambrini</dc:creator>
  <cp:keywords/>
  <dc:description/>
  <cp:lastModifiedBy>COMUNE DI LUCCA</cp:lastModifiedBy>
  <cp:lastPrinted>2005-02-21T11:20:33Z</cp:lastPrinted>
  <dcterms:created xsi:type="dcterms:W3CDTF">2004-06-17T21:22:21Z</dcterms:created>
  <dcterms:modified xsi:type="dcterms:W3CDTF">2007-04-06T08:01:01Z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